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135"/>
  </bookViews>
  <sheets>
    <sheet name="القوى العاملة حسب الامارة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3" i="1" l="1"/>
  <c r="P73" i="1"/>
  <c r="N73" i="1"/>
  <c r="M73" i="1"/>
  <c r="K73" i="1"/>
  <c r="J73" i="1"/>
  <c r="L73" i="1" s="1"/>
  <c r="H73" i="1"/>
  <c r="G73" i="1"/>
  <c r="E73" i="1"/>
  <c r="D73" i="1"/>
  <c r="Q72" i="1"/>
  <c r="Q74" i="1" s="1"/>
  <c r="P72" i="1"/>
  <c r="N72" i="1"/>
  <c r="M72" i="1"/>
  <c r="K72" i="1"/>
  <c r="K74" i="1" s="1"/>
  <c r="J72" i="1"/>
  <c r="H72" i="1"/>
  <c r="G72" i="1"/>
  <c r="E72" i="1"/>
  <c r="E74" i="1" s="1"/>
  <c r="D72" i="1"/>
  <c r="Q70" i="1"/>
  <c r="P70" i="1"/>
  <c r="N70" i="1"/>
  <c r="N76" i="1" s="1"/>
  <c r="M70" i="1"/>
  <c r="M76" i="1" s="1"/>
  <c r="O76" i="1" s="1"/>
  <c r="K70" i="1"/>
  <c r="K76" i="1" s="1"/>
  <c r="J70" i="1"/>
  <c r="H70" i="1"/>
  <c r="G70" i="1"/>
  <c r="E70" i="1"/>
  <c r="D70" i="1"/>
  <c r="Q69" i="1"/>
  <c r="P69" i="1"/>
  <c r="N69" i="1"/>
  <c r="N75" i="1" s="1"/>
  <c r="M69" i="1"/>
  <c r="K69" i="1"/>
  <c r="J69" i="1"/>
  <c r="H69" i="1"/>
  <c r="G69" i="1"/>
  <c r="E69" i="1"/>
  <c r="E71" i="1" s="1"/>
  <c r="D69" i="1"/>
  <c r="Q64" i="1"/>
  <c r="P64" i="1"/>
  <c r="N64" i="1"/>
  <c r="M64" i="1"/>
  <c r="K64" i="1"/>
  <c r="J64" i="1"/>
  <c r="H64" i="1"/>
  <c r="G64" i="1"/>
  <c r="I64" i="1" s="1"/>
  <c r="E64" i="1"/>
  <c r="D64" i="1"/>
  <c r="Q63" i="1"/>
  <c r="Q65" i="1" s="1"/>
  <c r="P63" i="1"/>
  <c r="N63" i="1"/>
  <c r="M63" i="1"/>
  <c r="K63" i="1"/>
  <c r="J63" i="1"/>
  <c r="H63" i="1"/>
  <c r="G63" i="1"/>
  <c r="E63" i="1"/>
  <c r="D63" i="1"/>
  <c r="Q61" i="1"/>
  <c r="P61" i="1"/>
  <c r="N61" i="1"/>
  <c r="N67" i="1" s="1"/>
  <c r="M61" i="1"/>
  <c r="O61" i="1" s="1"/>
  <c r="K61" i="1"/>
  <c r="J61" i="1"/>
  <c r="H61" i="1"/>
  <c r="G61" i="1"/>
  <c r="E61" i="1"/>
  <c r="D61" i="1"/>
  <c r="Q60" i="1"/>
  <c r="Q66" i="1" s="1"/>
  <c r="P60" i="1"/>
  <c r="P66" i="1" s="1"/>
  <c r="N60" i="1"/>
  <c r="M60" i="1"/>
  <c r="K60" i="1"/>
  <c r="J60" i="1"/>
  <c r="H60" i="1"/>
  <c r="G60" i="1"/>
  <c r="I60" i="1" s="1"/>
  <c r="E60" i="1"/>
  <c r="E66" i="1" s="1"/>
  <c r="D60" i="1"/>
  <c r="Q55" i="1"/>
  <c r="P55" i="1"/>
  <c r="N55" i="1"/>
  <c r="M55" i="1"/>
  <c r="K55" i="1"/>
  <c r="J55" i="1"/>
  <c r="H55" i="1"/>
  <c r="G55" i="1"/>
  <c r="E55" i="1"/>
  <c r="D55" i="1"/>
  <c r="Q54" i="1"/>
  <c r="P54" i="1"/>
  <c r="N54" i="1"/>
  <c r="M54" i="1"/>
  <c r="K54" i="1"/>
  <c r="J54" i="1"/>
  <c r="H54" i="1"/>
  <c r="G54" i="1"/>
  <c r="E54" i="1"/>
  <c r="D54" i="1"/>
  <c r="Q52" i="1"/>
  <c r="P52" i="1"/>
  <c r="R52" i="1" s="1"/>
  <c r="N52" i="1"/>
  <c r="M52" i="1"/>
  <c r="K52" i="1"/>
  <c r="J52" i="1"/>
  <c r="J58" i="1" s="1"/>
  <c r="H52" i="1"/>
  <c r="G52" i="1"/>
  <c r="E52" i="1"/>
  <c r="D52" i="1"/>
  <c r="Q51" i="1"/>
  <c r="Q53" i="1" s="1"/>
  <c r="P51" i="1"/>
  <c r="N51" i="1"/>
  <c r="M51" i="1"/>
  <c r="K51" i="1"/>
  <c r="J51" i="1"/>
  <c r="H51" i="1"/>
  <c r="H53" i="1" s="1"/>
  <c r="G51" i="1"/>
  <c r="E51" i="1"/>
  <c r="D51" i="1"/>
  <c r="Q43" i="1"/>
  <c r="P43" i="1"/>
  <c r="N43" i="1"/>
  <c r="M43" i="1"/>
  <c r="K43" i="1"/>
  <c r="J43" i="1"/>
  <c r="L43" i="1" s="1"/>
  <c r="H43" i="1"/>
  <c r="G43" i="1"/>
  <c r="E43" i="1"/>
  <c r="D43" i="1"/>
  <c r="Q42" i="1"/>
  <c r="P42" i="1"/>
  <c r="N42" i="1"/>
  <c r="M42" i="1"/>
  <c r="M44" i="1" s="1"/>
  <c r="K42" i="1"/>
  <c r="K44" i="1" s="1"/>
  <c r="J42" i="1"/>
  <c r="H42" i="1"/>
  <c r="G42" i="1"/>
  <c r="E42" i="1"/>
  <c r="D42" i="1"/>
  <c r="F42" i="1" s="1"/>
  <c r="Q40" i="1"/>
  <c r="P40" i="1"/>
  <c r="R40" i="1" s="1"/>
  <c r="N40" i="1"/>
  <c r="M40" i="1"/>
  <c r="K40" i="1"/>
  <c r="K46" i="1" s="1"/>
  <c r="J40" i="1"/>
  <c r="H40" i="1"/>
  <c r="G40" i="1"/>
  <c r="E40" i="1"/>
  <c r="D40" i="1"/>
  <c r="Q39" i="1"/>
  <c r="Q41" i="1" s="1"/>
  <c r="P39" i="1"/>
  <c r="N39" i="1"/>
  <c r="M39" i="1"/>
  <c r="K39" i="1"/>
  <c r="J39" i="1"/>
  <c r="H39" i="1"/>
  <c r="G39" i="1"/>
  <c r="E39" i="1"/>
  <c r="D39" i="1"/>
  <c r="Q34" i="1"/>
  <c r="P34" i="1"/>
  <c r="N34" i="1"/>
  <c r="M34" i="1"/>
  <c r="K34" i="1"/>
  <c r="J34" i="1"/>
  <c r="H34" i="1"/>
  <c r="H37" i="1" s="1"/>
  <c r="G34" i="1"/>
  <c r="E34" i="1"/>
  <c r="D34" i="1"/>
  <c r="Q33" i="1"/>
  <c r="Q35" i="1" s="1"/>
  <c r="P33" i="1"/>
  <c r="N33" i="1"/>
  <c r="M33" i="1"/>
  <c r="K33" i="1"/>
  <c r="J33" i="1"/>
  <c r="H33" i="1"/>
  <c r="G33" i="1"/>
  <c r="E33" i="1"/>
  <c r="D33" i="1"/>
  <c r="D35" i="1" s="1"/>
  <c r="Q31" i="1"/>
  <c r="R31" i="1" s="1"/>
  <c r="P31" i="1"/>
  <c r="P37" i="1" s="1"/>
  <c r="N31" i="1"/>
  <c r="M31" i="1"/>
  <c r="K31" i="1"/>
  <c r="J31" i="1"/>
  <c r="G31" i="1"/>
  <c r="I31" i="1" s="1"/>
  <c r="E31" i="1"/>
  <c r="D31" i="1"/>
  <c r="D37" i="1" s="1"/>
  <c r="Q30" i="1"/>
  <c r="P30" i="1"/>
  <c r="N30" i="1"/>
  <c r="M30" i="1"/>
  <c r="K30" i="1"/>
  <c r="J30" i="1"/>
  <c r="H30" i="1"/>
  <c r="H32" i="1" s="1"/>
  <c r="G30" i="1"/>
  <c r="I30" i="1" s="1"/>
  <c r="E30" i="1"/>
  <c r="D30" i="1"/>
  <c r="Q25" i="1"/>
  <c r="P25" i="1"/>
  <c r="N25" i="1"/>
  <c r="M25" i="1"/>
  <c r="K25" i="1"/>
  <c r="J25" i="1"/>
  <c r="H25" i="1"/>
  <c r="G25" i="1"/>
  <c r="E25" i="1"/>
  <c r="D25" i="1"/>
  <c r="Q24" i="1"/>
  <c r="P24" i="1"/>
  <c r="N24" i="1"/>
  <c r="M24" i="1"/>
  <c r="K24" i="1"/>
  <c r="J24" i="1"/>
  <c r="H24" i="1"/>
  <c r="H26" i="1" s="1"/>
  <c r="G24" i="1"/>
  <c r="E24" i="1"/>
  <c r="D24" i="1"/>
  <c r="Q22" i="1"/>
  <c r="P22" i="1"/>
  <c r="N22" i="1"/>
  <c r="M22" i="1"/>
  <c r="K22" i="1"/>
  <c r="J22" i="1"/>
  <c r="H22" i="1"/>
  <c r="H28" i="1" s="1"/>
  <c r="G22" i="1"/>
  <c r="E22" i="1"/>
  <c r="D22" i="1"/>
  <c r="Q21" i="1"/>
  <c r="P21" i="1"/>
  <c r="N21" i="1"/>
  <c r="M21" i="1"/>
  <c r="K21" i="1"/>
  <c r="K27" i="1" s="1"/>
  <c r="J21" i="1"/>
  <c r="H21" i="1"/>
  <c r="H27" i="1" s="1"/>
  <c r="G21" i="1"/>
  <c r="E21" i="1"/>
  <c r="D21" i="1"/>
  <c r="Q16" i="1"/>
  <c r="P16" i="1"/>
  <c r="N16" i="1"/>
  <c r="M16" i="1"/>
  <c r="K16" i="1"/>
  <c r="J16" i="1"/>
  <c r="H16" i="1"/>
  <c r="G16" i="1"/>
  <c r="E16" i="1"/>
  <c r="D16" i="1"/>
  <c r="Q15" i="1"/>
  <c r="P15" i="1"/>
  <c r="N15" i="1"/>
  <c r="M15" i="1"/>
  <c r="M17" i="1" s="1"/>
  <c r="K15" i="1"/>
  <c r="J15" i="1"/>
  <c r="H15" i="1"/>
  <c r="G15" i="1"/>
  <c r="E15" i="1"/>
  <c r="D15" i="1"/>
  <c r="Q13" i="1"/>
  <c r="P13" i="1"/>
  <c r="N13" i="1"/>
  <c r="M13" i="1"/>
  <c r="K13" i="1"/>
  <c r="J13" i="1"/>
  <c r="H13" i="1"/>
  <c r="G13" i="1"/>
  <c r="E13" i="1"/>
  <c r="D13" i="1"/>
  <c r="Q12" i="1"/>
  <c r="P12" i="1"/>
  <c r="N12" i="1"/>
  <c r="M12" i="1"/>
  <c r="K12" i="1"/>
  <c r="J12" i="1"/>
  <c r="J14" i="1" s="1"/>
  <c r="H12" i="1"/>
  <c r="G12" i="1"/>
  <c r="I12" i="1" s="1"/>
  <c r="E12" i="1"/>
  <c r="D12" i="1"/>
  <c r="D18" i="1" s="1"/>
  <c r="H74" i="1" l="1"/>
  <c r="I74" i="1" s="1"/>
  <c r="G75" i="1"/>
  <c r="M74" i="1"/>
  <c r="G46" i="1"/>
  <c r="G44" i="1"/>
  <c r="K82" i="1"/>
  <c r="I22" i="1"/>
  <c r="E58" i="1"/>
  <c r="Q58" i="1"/>
  <c r="F70" i="1"/>
  <c r="J53" i="1"/>
  <c r="G58" i="1"/>
  <c r="H66" i="1"/>
  <c r="E67" i="1"/>
  <c r="T64" i="1"/>
  <c r="Q76" i="1"/>
  <c r="N74" i="1"/>
  <c r="M18" i="1"/>
  <c r="J19" i="1"/>
  <c r="I24" i="1"/>
  <c r="K37" i="1"/>
  <c r="K57" i="1"/>
  <c r="G67" i="1"/>
  <c r="G68" i="1" s="1"/>
  <c r="R63" i="1"/>
  <c r="O64" i="1"/>
  <c r="O73" i="1"/>
  <c r="N36" i="1"/>
  <c r="J46" i="1"/>
  <c r="L46" i="1" s="1"/>
  <c r="S43" i="1"/>
  <c r="K19" i="1"/>
  <c r="K28" i="1"/>
  <c r="K29" i="1" s="1"/>
  <c r="M14" i="1"/>
  <c r="I16" i="1"/>
  <c r="P23" i="1"/>
  <c r="P32" i="1"/>
  <c r="H44" i="1"/>
  <c r="I44" i="1" s="1"/>
  <c r="G65" i="1"/>
  <c r="I65" i="1" s="1"/>
  <c r="F64" i="1"/>
  <c r="R64" i="1"/>
  <c r="L70" i="1"/>
  <c r="G74" i="1"/>
  <c r="E14" i="1"/>
  <c r="Q23" i="1"/>
  <c r="R23" i="1" s="1"/>
  <c r="K26" i="1"/>
  <c r="O33" i="1"/>
  <c r="I43" i="1"/>
  <c r="R51" i="1"/>
  <c r="H56" i="1"/>
  <c r="N62" i="1"/>
  <c r="H65" i="1"/>
  <c r="I52" i="1"/>
  <c r="R61" i="1"/>
  <c r="E27" i="1"/>
  <c r="R25" i="1"/>
  <c r="L30" i="1"/>
  <c r="J32" i="1"/>
  <c r="K35" i="1"/>
  <c r="F43" i="1"/>
  <c r="Q46" i="1"/>
  <c r="P79" i="1"/>
  <c r="J82" i="1"/>
  <c r="E26" i="1"/>
  <c r="K36" i="1"/>
  <c r="J37" i="1"/>
  <c r="K58" i="1"/>
  <c r="L58" i="1" s="1"/>
  <c r="S55" i="1"/>
  <c r="K75" i="1"/>
  <c r="K77" i="1" s="1"/>
  <c r="T13" i="1"/>
  <c r="T22" i="1"/>
  <c r="L24" i="1"/>
  <c r="F33" i="1"/>
  <c r="T55" i="1"/>
  <c r="U55" i="1" s="1"/>
  <c r="M66" i="1"/>
  <c r="O69" i="1"/>
  <c r="G32" i="1"/>
  <c r="D81" i="1"/>
  <c r="R15" i="1"/>
  <c r="L21" i="1"/>
  <c r="J23" i="1"/>
  <c r="J27" i="1"/>
  <c r="L27" i="1" s="1"/>
  <c r="I55" i="1"/>
  <c r="J57" i="1"/>
  <c r="P74" i="1"/>
  <c r="R74" i="1" s="1"/>
  <c r="L51" i="1"/>
  <c r="K14" i="1"/>
  <c r="E17" i="1"/>
  <c r="N82" i="1"/>
  <c r="K23" i="1"/>
  <c r="M26" i="1"/>
  <c r="L25" i="1"/>
  <c r="K41" i="1"/>
  <c r="P44" i="1"/>
  <c r="S52" i="1"/>
  <c r="S58" i="1" s="1"/>
  <c r="K56" i="1"/>
  <c r="J65" i="1"/>
  <c r="S39" i="1"/>
  <c r="I15" i="1"/>
  <c r="S16" i="1"/>
  <c r="F24" i="1"/>
  <c r="T30" i="1"/>
  <c r="Q32" i="1"/>
  <c r="L33" i="1"/>
  <c r="E44" i="1"/>
  <c r="L55" i="1"/>
  <c r="T69" i="1"/>
  <c r="I32" i="1"/>
  <c r="T16" i="1"/>
  <c r="J18" i="1"/>
  <c r="J20" i="1" s="1"/>
  <c r="G82" i="1"/>
  <c r="R30" i="1"/>
  <c r="L31" i="1"/>
  <c r="N37" i="1"/>
  <c r="N38" i="1" s="1"/>
  <c r="J36" i="1"/>
  <c r="D44" i="1"/>
  <c r="N58" i="1"/>
  <c r="P57" i="1"/>
  <c r="R60" i="1"/>
  <c r="M71" i="1"/>
  <c r="E18" i="1"/>
  <c r="F18" i="1" s="1"/>
  <c r="E68" i="1"/>
  <c r="P65" i="1"/>
  <c r="R65" i="1" s="1"/>
  <c r="F12" i="1"/>
  <c r="O12" i="1"/>
  <c r="L13" i="1"/>
  <c r="F16" i="1"/>
  <c r="E28" i="1"/>
  <c r="E29" i="1" s="1"/>
  <c r="D26" i="1"/>
  <c r="R34" i="1"/>
  <c r="Q36" i="1"/>
  <c r="F39" i="1"/>
  <c r="L40" i="1"/>
  <c r="O42" i="1"/>
  <c r="P53" i="1"/>
  <c r="R53" i="1" s="1"/>
  <c r="L54" i="1"/>
  <c r="F55" i="1"/>
  <c r="R55" i="1"/>
  <c r="Q57" i="1"/>
  <c r="F61" i="1"/>
  <c r="P67" i="1"/>
  <c r="F69" i="1"/>
  <c r="S72" i="1"/>
  <c r="E75" i="1"/>
  <c r="M67" i="1"/>
  <c r="O67" i="1" s="1"/>
  <c r="D17" i="1"/>
  <c r="P28" i="1"/>
  <c r="G37" i="1"/>
  <c r="I37" i="1" s="1"/>
  <c r="D41" i="1"/>
  <c r="G66" i="1"/>
  <c r="M75" i="1"/>
  <c r="M77" i="1" s="1"/>
  <c r="F13" i="1"/>
  <c r="O15" i="1"/>
  <c r="H82" i="1"/>
  <c r="R22" i="1"/>
  <c r="J26" i="1"/>
  <c r="Q28" i="1"/>
  <c r="I34" i="1"/>
  <c r="E46" i="1"/>
  <c r="Q44" i="1"/>
  <c r="D45" i="1"/>
  <c r="G57" i="1"/>
  <c r="M56" i="1"/>
  <c r="J56" i="1"/>
  <c r="I72" i="1"/>
  <c r="R72" i="1"/>
  <c r="G17" i="1"/>
  <c r="P19" i="1"/>
  <c r="M27" i="1"/>
  <c r="J35" i="1"/>
  <c r="L35" i="1" s="1"/>
  <c r="L39" i="1"/>
  <c r="F40" i="1"/>
  <c r="I42" i="1"/>
  <c r="R42" i="1"/>
  <c r="K45" i="1"/>
  <c r="K47" i="1" s="1"/>
  <c r="S54" i="1"/>
  <c r="S56" i="1" s="1"/>
  <c r="H58" i="1"/>
  <c r="I58" i="1" s="1"/>
  <c r="I61" i="1"/>
  <c r="G62" i="1"/>
  <c r="L63" i="1"/>
  <c r="D76" i="1"/>
  <c r="K78" i="1"/>
  <c r="J28" i="1"/>
  <c r="H23" i="1"/>
  <c r="S31" i="1"/>
  <c r="U31" i="1" s="1"/>
  <c r="N35" i="1"/>
  <c r="Q37" i="1"/>
  <c r="R37" i="1" s="1"/>
  <c r="P58" i="1"/>
  <c r="D67" i="1"/>
  <c r="F73" i="1"/>
  <c r="J76" i="1"/>
  <c r="L76" i="1" s="1"/>
  <c r="O74" i="1"/>
  <c r="R21" i="1"/>
  <c r="T25" i="1"/>
  <c r="T28" i="1" s="1"/>
  <c r="T31" i="1"/>
  <c r="L34" i="1"/>
  <c r="M45" i="1"/>
  <c r="I40" i="1"/>
  <c r="R43" i="1"/>
  <c r="P46" i="1"/>
  <c r="F54" i="1"/>
  <c r="Q56" i="1"/>
  <c r="S60" i="1"/>
  <c r="K67" i="1"/>
  <c r="L64" i="1"/>
  <c r="D71" i="1"/>
  <c r="F71" i="1" s="1"/>
  <c r="R73" i="1"/>
  <c r="N79" i="1"/>
  <c r="N19" i="1"/>
  <c r="Q27" i="1"/>
  <c r="Q26" i="1"/>
  <c r="H29" i="1"/>
  <c r="O13" i="1"/>
  <c r="T15" i="1"/>
  <c r="P82" i="1"/>
  <c r="R16" i="1"/>
  <c r="N17" i="1"/>
  <c r="O17" i="1" s="1"/>
  <c r="S21" i="1"/>
  <c r="D27" i="1"/>
  <c r="D23" i="1"/>
  <c r="S25" i="1"/>
  <c r="N28" i="1"/>
  <c r="T34" i="1"/>
  <c r="T37" i="1" s="1"/>
  <c r="E37" i="1"/>
  <c r="F37" i="1" s="1"/>
  <c r="E65" i="1"/>
  <c r="T63" i="1"/>
  <c r="N65" i="1"/>
  <c r="N66" i="1"/>
  <c r="N68" i="1" s="1"/>
  <c r="S13" i="1"/>
  <c r="D79" i="1"/>
  <c r="D19" i="1"/>
  <c r="D20" i="1" s="1"/>
  <c r="G36" i="1"/>
  <c r="G35" i="1"/>
  <c r="I35" i="1" s="1"/>
  <c r="I33" i="1"/>
  <c r="G79" i="1"/>
  <c r="G19" i="1"/>
  <c r="I13" i="1"/>
  <c r="P81" i="1"/>
  <c r="P17" i="1"/>
  <c r="Q82" i="1"/>
  <c r="Q19" i="1"/>
  <c r="N27" i="1"/>
  <c r="N29" i="1" s="1"/>
  <c r="N23" i="1"/>
  <c r="S30" i="1"/>
  <c r="D36" i="1"/>
  <c r="D32" i="1"/>
  <c r="F30" i="1"/>
  <c r="M36" i="1"/>
  <c r="M32" i="1"/>
  <c r="O30" i="1"/>
  <c r="F34" i="1"/>
  <c r="F63" i="1"/>
  <c r="P26" i="1"/>
  <c r="R24" i="1"/>
  <c r="E79" i="1"/>
  <c r="E19" i="1"/>
  <c r="O16" i="1"/>
  <c r="G26" i="1"/>
  <c r="I26" i="1" s="1"/>
  <c r="H36" i="1"/>
  <c r="H38" i="1" s="1"/>
  <c r="H35" i="1"/>
  <c r="S12" i="1"/>
  <c r="P85" i="1"/>
  <c r="T12" i="1"/>
  <c r="N78" i="1"/>
  <c r="N18" i="1"/>
  <c r="N14" i="1"/>
  <c r="O14" i="1" s="1"/>
  <c r="H17" i="1"/>
  <c r="H81" i="1"/>
  <c r="Q81" i="1"/>
  <c r="Q17" i="1"/>
  <c r="F21" i="1"/>
  <c r="O21" i="1"/>
  <c r="F25" i="1"/>
  <c r="O25" i="1"/>
  <c r="P27" i="1"/>
  <c r="E36" i="1"/>
  <c r="E32" i="1"/>
  <c r="M35" i="1"/>
  <c r="O35" i="1" s="1"/>
  <c r="M57" i="1"/>
  <c r="M53" i="1"/>
  <c r="O51" i="1"/>
  <c r="M79" i="1"/>
  <c r="M19" i="1"/>
  <c r="M28" i="1"/>
  <c r="O28" i="1" s="1"/>
  <c r="O22" i="1"/>
  <c r="G27" i="1"/>
  <c r="G23" i="1"/>
  <c r="I21" i="1"/>
  <c r="G78" i="1"/>
  <c r="G18" i="1"/>
  <c r="G14" i="1"/>
  <c r="P78" i="1"/>
  <c r="P18" i="1"/>
  <c r="P14" i="1"/>
  <c r="R12" i="1"/>
  <c r="J17" i="1"/>
  <c r="J81" i="1"/>
  <c r="L15" i="1"/>
  <c r="S15" i="1"/>
  <c r="H19" i="1"/>
  <c r="S33" i="1"/>
  <c r="S51" i="1"/>
  <c r="D57" i="1"/>
  <c r="D53" i="1"/>
  <c r="F51" i="1"/>
  <c r="N57" i="1"/>
  <c r="N53" i="1"/>
  <c r="G28" i="1"/>
  <c r="I28" i="1" s="1"/>
  <c r="I25" i="1"/>
  <c r="H67" i="1"/>
  <c r="T61" i="1"/>
  <c r="H62" i="1"/>
  <c r="H78" i="1"/>
  <c r="H18" i="1"/>
  <c r="H14" i="1"/>
  <c r="Q78" i="1"/>
  <c r="Q18" i="1"/>
  <c r="Q14" i="1"/>
  <c r="D14" i="1"/>
  <c r="F14" i="1" s="1"/>
  <c r="K81" i="1"/>
  <c r="K18" i="1"/>
  <c r="K20" i="1" s="1"/>
  <c r="K17" i="1"/>
  <c r="L19" i="1"/>
  <c r="T21" i="1"/>
  <c r="L22" i="1"/>
  <c r="T24" i="1"/>
  <c r="O24" i="1"/>
  <c r="N26" i="1"/>
  <c r="O26" i="1" s="1"/>
  <c r="P36" i="1"/>
  <c r="P35" i="1"/>
  <c r="R35" i="1" s="1"/>
  <c r="R33" i="1"/>
  <c r="J44" i="1"/>
  <c r="L44" i="1" s="1"/>
  <c r="L42" i="1"/>
  <c r="N44" i="1"/>
  <c r="O44" i="1" s="1"/>
  <c r="O43" i="1"/>
  <c r="E57" i="1"/>
  <c r="E53" i="1"/>
  <c r="T51" i="1"/>
  <c r="P75" i="1"/>
  <c r="P71" i="1"/>
  <c r="R69" i="1"/>
  <c r="I73" i="1"/>
  <c r="I18" i="1"/>
  <c r="S22" i="1"/>
  <c r="D28" i="1"/>
  <c r="F22" i="1"/>
  <c r="S34" i="1"/>
  <c r="O34" i="1"/>
  <c r="N45" i="1"/>
  <c r="O45" i="1" s="1"/>
  <c r="N41" i="1"/>
  <c r="O39" i="1"/>
  <c r="Q75" i="1"/>
  <c r="Q71" i="1"/>
  <c r="H79" i="1"/>
  <c r="M37" i="1"/>
  <c r="K32" i="1"/>
  <c r="L32" i="1" s="1"/>
  <c r="E35" i="1"/>
  <c r="F35" i="1" s="1"/>
  <c r="T39" i="1"/>
  <c r="E45" i="1"/>
  <c r="E41" i="1"/>
  <c r="F41" i="1" s="1"/>
  <c r="T40" i="1"/>
  <c r="T43" i="1"/>
  <c r="U43" i="1" s="1"/>
  <c r="N56" i="1"/>
  <c r="J67" i="1"/>
  <c r="L61" i="1"/>
  <c r="S64" i="1"/>
  <c r="H75" i="1"/>
  <c r="I75" i="1" s="1"/>
  <c r="H71" i="1"/>
  <c r="Q79" i="1"/>
  <c r="E81" i="1"/>
  <c r="M81" i="1"/>
  <c r="E23" i="1"/>
  <c r="M23" i="1"/>
  <c r="S24" i="1"/>
  <c r="P45" i="1"/>
  <c r="P41" i="1"/>
  <c r="R41" i="1" s="1"/>
  <c r="T52" i="1"/>
  <c r="T54" i="1"/>
  <c r="U54" i="1" s="1"/>
  <c r="O54" i="1"/>
  <c r="H57" i="1"/>
  <c r="J66" i="1"/>
  <c r="J62" i="1"/>
  <c r="I69" i="1"/>
  <c r="S70" i="1"/>
  <c r="J74" i="1"/>
  <c r="O75" i="1"/>
  <c r="O77" i="1" s="1"/>
  <c r="J78" i="1"/>
  <c r="J84" i="1" s="1"/>
  <c r="D78" i="1"/>
  <c r="L12" i="1"/>
  <c r="J79" i="1"/>
  <c r="J85" i="1" s="1"/>
  <c r="R13" i="1"/>
  <c r="F15" i="1"/>
  <c r="N81" i="1"/>
  <c r="D82" i="1"/>
  <c r="F82" i="1" s="1"/>
  <c r="L16" i="1"/>
  <c r="F31" i="1"/>
  <c r="O31" i="1"/>
  <c r="G45" i="1"/>
  <c r="G41" i="1"/>
  <c r="I39" i="1"/>
  <c r="Q45" i="1"/>
  <c r="H46" i="1"/>
  <c r="I46" i="1" s="1"/>
  <c r="L52" i="1"/>
  <c r="P56" i="1"/>
  <c r="R54" i="1"/>
  <c r="D56" i="1"/>
  <c r="K66" i="1"/>
  <c r="K62" i="1"/>
  <c r="T60" i="1"/>
  <c r="J75" i="1"/>
  <c r="J71" i="1"/>
  <c r="L69" i="1"/>
  <c r="T70" i="1"/>
  <c r="O70" i="1"/>
  <c r="N71" i="1"/>
  <c r="T72" i="1"/>
  <c r="N77" i="1"/>
  <c r="E78" i="1"/>
  <c r="M78" i="1"/>
  <c r="K79" i="1"/>
  <c r="G81" i="1"/>
  <c r="G83" i="1" s="1"/>
  <c r="E82" i="1"/>
  <c r="M82" i="1"/>
  <c r="N32" i="1"/>
  <c r="T33" i="1"/>
  <c r="T35" i="1" s="1"/>
  <c r="H45" i="1"/>
  <c r="H41" i="1"/>
  <c r="R39" i="1"/>
  <c r="J41" i="1"/>
  <c r="T42" i="1"/>
  <c r="M58" i="1"/>
  <c r="G56" i="1"/>
  <c r="I56" i="1" s="1"/>
  <c r="I54" i="1"/>
  <c r="J59" i="1"/>
  <c r="L57" i="1"/>
  <c r="L60" i="1"/>
  <c r="K65" i="1"/>
  <c r="P76" i="1"/>
  <c r="R70" i="1"/>
  <c r="L72" i="1"/>
  <c r="L74" i="1" s="1"/>
  <c r="S73" i="1"/>
  <c r="S40" i="1"/>
  <c r="D46" i="1"/>
  <c r="M46" i="1"/>
  <c r="O40" i="1"/>
  <c r="J45" i="1"/>
  <c r="D58" i="1"/>
  <c r="F52" i="1"/>
  <c r="O55" i="1"/>
  <c r="R58" i="1"/>
  <c r="P62" i="1"/>
  <c r="G76" i="1"/>
  <c r="I70" i="1"/>
  <c r="N46" i="1"/>
  <c r="D66" i="1"/>
  <c r="D62" i="1"/>
  <c r="F60" i="1"/>
  <c r="I67" i="1"/>
  <c r="Q67" i="1"/>
  <c r="Q68" i="1" s="1"/>
  <c r="Q62" i="1"/>
  <c r="S63" i="1"/>
  <c r="D65" i="1"/>
  <c r="M65" i="1"/>
  <c r="O65" i="1" s="1"/>
  <c r="O63" i="1"/>
  <c r="P68" i="1"/>
  <c r="R66" i="1"/>
  <c r="H76" i="1"/>
  <c r="D74" i="1"/>
  <c r="F74" i="1" s="1"/>
  <c r="F72" i="1"/>
  <c r="D75" i="1"/>
  <c r="M41" i="1"/>
  <c r="O41" i="1" s="1"/>
  <c r="S42" i="1"/>
  <c r="K53" i="1"/>
  <c r="L53" i="1" s="1"/>
  <c r="E56" i="1"/>
  <c r="S61" i="1"/>
  <c r="S69" i="1"/>
  <c r="G71" i="1"/>
  <c r="E76" i="1"/>
  <c r="F76" i="1" s="1"/>
  <c r="T73" i="1"/>
  <c r="I51" i="1"/>
  <c r="O52" i="1"/>
  <c r="O60" i="1"/>
  <c r="I63" i="1"/>
  <c r="O72" i="1"/>
  <c r="G53" i="1"/>
  <c r="I53" i="1" s="1"/>
  <c r="E62" i="1"/>
  <c r="M62" i="1"/>
  <c r="O62" i="1" s="1"/>
  <c r="K71" i="1"/>
  <c r="F58" i="1" l="1"/>
  <c r="O71" i="1"/>
  <c r="F28" i="1"/>
  <c r="E20" i="1"/>
  <c r="L28" i="1"/>
  <c r="R76" i="1"/>
  <c r="T44" i="1"/>
  <c r="Q77" i="1"/>
  <c r="H20" i="1"/>
  <c r="R44" i="1"/>
  <c r="K38" i="1"/>
  <c r="I66" i="1"/>
  <c r="E59" i="1"/>
  <c r="F44" i="1"/>
  <c r="L71" i="1"/>
  <c r="O23" i="1"/>
  <c r="U64" i="1"/>
  <c r="Q59" i="1"/>
  <c r="L36" i="1"/>
  <c r="L62" i="1"/>
  <c r="L82" i="1"/>
  <c r="T67" i="1"/>
  <c r="T65" i="1"/>
  <c r="G59" i="1"/>
  <c r="F17" i="1"/>
  <c r="L23" i="1"/>
  <c r="U60" i="1"/>
  <c r="Q47" i="1"/>
  <c r="T26" i="1"/>
  <c r="O19" i="1"/>
  <c r="R46" i="1"/>
  <c r="F45" i="1"/>
  <c r="O56" i="1"/>
  <c r="O83" i="1" s="1"/>
  <c r="L91" i="1"/>
  <c r="H83" i="1"/>
  <c r="O66" i="1"/>
  <c r="O68" i="1" s="1"/>
  <c r="H68" i="1"/>
  <c r="I41" i="1"/>
  <c r="U34" i="1"/>
  <c r="Q20" i="1"/>
  <c r="J38" i="1"/>
  <c r="L29" i="1"/>
  <c r="L37" i="1"/>
  <c r="L41" i="1"/>
  <c r="F26" i="1"/>
  <c r="N20" i="1"/>
  <c r="F67" i="1"/>
  <c r="L26" i="1"/>
  <c r="R56" i="1"/>
  <c r="T19" i="1"/>
  <c r="R32" i="1"/>
  <c r="I71" i="1"/>
  <c r="T74" i="1"/>
  <c r="H59" i="1"/>
  <c r="U16" i="1"/>
  <c r="E38" i="1"/>
  <c r="M20" i="1"/>
  <c r="F65" i="1"/>
  <c r="L38" i="1"/>
  <c r="I81" i="1"/>
  <c r="K68" i="1"/>
  <c r="T56" i="1"/>
  <c r="L67" i="1"/>
  <c r="N59" i="1"/>
  <c r="R82" i="1"/>
  <c r="L65" i="1"/>
  <c r="T58" i="1"/>
  <c r="U58" i="1" s="1"/>
  <c r="K84" i="1"/>
  <c r="I23" i="1"/>
  <c r="K59" i="1"/>
  <c r="O58" i="1"/>
  <c r="T46" i="1"/>
  <c r="Q85" i="1"/>
  <c r="U56" i="1"/>
  <c r="O37" i="1"/>
  <c r="R71" i="1"/>
  <c r="P84" i="1"/>
  <c r="N85" i="1"/>
  <c r="L56" i="1"/>
  <c r="K85" i="1"/>
  <c r="U40" i="1"/>
  <c r="L59" i="1"/>
  <c r="H85" i="1"/>
  <c r="I62" i="1"/>
  <c r="S26" i="1"/>
  <c r="P59" i="1"/>
  <c r="R59" i="1" s="1"/>
  <c r="R57" i="1"/>
  <c r="K80" i="1"/>
  <c r="T79" i="1"/>
  <c r="I82" i="1"/>
  <c r="L81" i="1"/>
  <c r="M68" i="1"/>
  <c r="I76" i="1"/>
  <c r="I77" i="1" s="1"/>
  <c r="I78" i="1"/>
  <c r="Q84" i="1"/>
  <c r="R28" i="1"/>
  <c r="Q38" i="1"/>
  <c r="R67" i="1"/>
  <c r="T76" i="1"/>
  <c r="I57" i="1"/>
  <c r="R79" i="1"/>
  <c r="O81" i="1"/>
  <c r="O78" i="1"/>
  <c r="G85" i="1"/>
  <c r="E77" i="1"/>
  <c r="F32" i="1"/>
  <c r="M83" i="1"/>
  <c r="Q29" i="1"/>
  <c r="U73" i="1"/>
  <c r="M84" i="1"/>
  <c r="Q83" i="1"/>
  <c r="R81" i="1"/>
  <c r="R19" i="1"/>
  <c r="J29" i="1"/>
  <c r="L79" i="1"/>
  <c r="F53" i="1"/>
  <c r="S44" i="1"/>
  <c r="U42" i="1"/>
  <c r="U44" i="1" s="1"/>
  <c r="U24" i="1"/>
  <c r="S36" i="1"/>
  <c r="U30" i="1"/>
  <c r="P83" i="1"/>
  <c r="R17" i="1"/>
  <c r="F62" i="1"/>
  <c r="F56" i="1"/>
  <c r="I45" i="1"/>
  <c r="G47" i="1"/>
  <c r="S45" i="1"/>
  <c r="U70" i="1"/>
  <c r="S76" i="1"/>
  <c r="U76" i="1" s="1"/>
  <c r="E47" i="1"/>
  <c r="T45" i="1"/>
  <c r="S74" i="1"/>
  <c r="U74" i="1" s="1"/>
  <c r="R75" i="1"/>
  <c r="P77" i="1"/>
  <c r="P38" i="1"/>
  <c r="R36" i="1"/>
  <c r="I17" i="1"/>
  <c r="I83" i="1" s="1"/>
  <c r="Q80" i="1"/>
  <c r="P80" i="1"/>
  <c r="R14" i="1"/>
  <c r="T82" i="1"/>
  <c r="N80" i="1"/>
  <c r="G38" i="1"/>
  <c r="I38" i="1" s="1"/>
  <c r="I36" i="1"/>
  <c r="N83" i="1"/>
  <c r="G77" i="1"/>
  <c r="S67" i="1"/>
  <c r="U67" i="1" s="1"/>
  <c r="U61" i="1"/>
  <c r="U72" i="1"/>
  <c r="F66" i="1"/>
  <c r="D68" i="1"/>
  <c r="F68" i="1" s="1"/>
  <c r="R62" i="1"/>
  <c r="J47" i="1"/>
  <c r="L47" i="1" s="1"/>
  <c r="L45" i="1"/>
  <c r="H47" i="1"/>
  <c r="L78" i="1"/>
  <c r="L14" i="1"/>
  <c r="L18" i="1"/>
  <c r="L20" i="1" s="1"/>
  <c r="T41" i="1"/>
  <c r="N47" i="1"/>
  <c r="S28" i="1"/>
  <c r="U28" i="1" s="1"/>
  <c r="U22" i="1"/>
  <c r="R18" i="1"/>
  <c r="P20" i="1"/>
  <c r="S37" i="1"/>
  <c r="U37" i="1" s="1"/>
  <c r="M85" i="1"/>
  <c r="U25" i="1"/>
  <c r="U82" i="1" s="1"/>
  <c r="O82" i="1"/>
  <c r="I79" i="1"/>
  <c r="I85" i="1" s="1"/>
  <c r="I19" i="1"/>
  <c r="I20" i="1" s="1"/>
  <c r="F19" i="1"/>
  <c r="O27" i="1"/>
  <c r="U52" i="1"/>
  <c r="F46" i="1"/>
  <c r="S46" i="1"/>
  <c r="T66" i="1"/>
  <c r="T68" i="1" s="1"/>
  <c r="T62" i="1"/>
  <c r="R68" i="1"/>
  <c r="R78" i="1"/>
  <c r="D77" i="1"/>
  <c r="F75" i="1"/>
  <c r="E84" i="1"/>
  <c r="E80" i="1"/>
  <c r="L75" i="1"/>
  <c r="J77" i="1"/>
  <c r="L77" i="1" s="1"/>
  <c r="D84" i="1"/>
  <c r="F78" i="1"/>
  <c r="D80" i="1"/>
  <c r="E83" i="1"/>
  <c r="S41" i="1"/>
  <c r="S62" i="1"/>
  <c r="S82" i="1"/>
  <c r="F57" i="1"/>
  <c r="D59" i="1"/>
  <c r="F59" i="1" s="1"/>
  <c r="F20" i="1"/>
  <c r="N84" i="1"/>
  <c r="O32" i="1"/>
  <c r="D85" i="1"/>
  <c r="F79" i="1"/>
  <c r="M29" i="1"/>
  <c r="O29" i="1" s="1"/>
  <c r="P29" i="1"/>
  <c r="R29" i="1" s="1"/>
  <c r="R27" i="1"/>
  <c r="S75" i="1"/>
  <c r="S71" i="1"/>
  <c r="U71" i="1" s="1"/>
  <c r="U69" i="1"/>
  <c r="S65" i="1"/>
  <c r="U63" i="1"/>
  <c r="U65" i="1" s="1"/>
  <c r="O46" i="1"/>
  <c r="I68" i="1"/>
  <c r="T71" i="1"/>
  <c r="U39" i="1"/>
  <c r="S66" i="1"/>
  <c r="K83" i="1"/>
  <c r="S57" i="1"/>
  <c r="S53" i="1"/>
  <c r="U51" i="1"/>
  <c r="S81" i="1"/>
  <c r="S17" i="1"/>
  <c r="U15" i="1"/>
  <c r="G80" i="1"/>
  <c r="G20" i="1"/>
  <c r="I14" i="1"/>
  <c r="O53" i="1"/>
  <c r="F23" i="1"/>
  <c r="T78" i="1"/>
  <c r="T14" i="1"/>
  <c r="T18" i="1"/>
  <c r="E85" i="1"/>
  <c r="M38" i="1"/>
  <c r="O38" i="1" s="1"/>
  <c r="O36" i="1"/>
  <c r="S79" i="1"/>
  <c r="U13" i="1"/>
  <c r="S19" i="1"/>
  <c r="U19" i="1" s="1"/>
  <c r="T81" i="1"/>
  <c r="T17" i="1"/>
  <c r="D47" i="1"/>
  <c r="P47" i="1"/>
  <c r="R45" i="1"/>
  <c r="R47" i="1" s="1"/>
  <c r="T75" i="1"/>
  <c r="T77" i="1" s="1"/>
  <c r="T57" i="1"/>
  <c r="T53" i="1"/>
  <c r="I27" i="1"/>
  <c r="I29" i="1" s="1"/>
  <c r="G29" i="1"/>
  <c r="F27" i="1"/>
  <c r="F29" i="1" s="1"/>
  <c r="D29" i="1"/>
  <c r="L66" i="1"/>
  <c r="J68" i="1"/>
  <c r="L68" i="1" s="1"/>
  <c r="F81" i="1"/>
  <c r="M47" i="1"/>
  <c r="T27" i="1"/>
  <c r="T29" i="1" s="1"/>
  <c r="T23" i="1"/>
  <c r="H84" i="1"/>
  <c r="H80" i="1"/>
  <c r="G84" i="1"/>
  <c r="T32" i="1"/>
  <c r="S78" i="1"/>
  <c r="S18" i="1"/>
  <c r="U12" i="1"/>
  <c r="S14" i="1"/>
  <c r="R26" i="1"/>
  <c r="S32" i="1"/>
  <c r="J80" i="1"/>
  <c r="U21" i="1"/>
  <c r="U23" i="1" s="1"/>
  <c r="S27" i="1"/>
  <c r="S23" i="1"/>
  <c r="O79" i="1"/>
  <c r="M80" i="1"/>
  <c r="O57" i="1"/>
  <c r="M59" i="1"/>
  <c r="D83" i="1"/>
  <c r="H77" i="1"/>
  <c r="T36" i="1"/>
  <c r="U33" i="1"/>
  <c r="S35" i="1"/>
  <c r="J83" i="1"/>
  <c r="L17" i="1"/>
  <c r="F36" i="1"/>
  <c r="D38" i="1"/>
  <c r="O18" i="1"/>
  <c r="I59" i="1" l="1"/>
  <c r="R20" i="1"/>
  <c r="O59" i="1"/>
  <c r="T83" i="1"/>
  <c r="J89" i="1"/>
  <c r="L85" i="1"/>
  <c r="G86" i="1"/>
  <c r="R77" i="1"/>
  <c r="U26" i="1"/>
  <c r="U35" i="1"/>
  <c r="T38" i="1"/>
  <c r="O20" i="1"/>
  <c r="L83" i="1"/>
  <c r="L86" i="1" s="1"/>
  <c r="U41" i="1"/>
  <c r="I47" i="1"/>
  <c r="O84" i="1"/>
  <c r="F47" i="1"/>
  <c r="L80" i="1"/>
  <c r="S85" i="1"/>
  <c r="T20" i="1"/>
  <c r="R85" i="1"/>
  <c r="I84" i="1"/>
  <c r="I80" i="1"/>
  <c r="I86" i="1" s="1"/>
  <c r="H86" i="1"/>
  <c r="K86" i="1"/>
  <c r="U46" i="1"/>
  <c r="R38" i="1"/>
  <c r="F77" i="1"/>
  <c r="F83" i="1"/>
  <c r="T47" i="1"/>
  <c r="T85" i="1"/>
  <c r="F38" i="1"/>
  <c r="T59" i="1"/>
  <c r="F85" i="1"/>
  <c r="U62" i="1"/>
  <c r="M86" i="1"/>
  <c r="L84" i="1"/>
  <c r="O80" i="1"/>
  <c r="O86" i="1" s="1"/>
  <c r="R84" i="1"/>
  <c r="Q86" i="1"/>
  <c r="S59" i="1"/>
  <c r="U57" i="1"/>
  <c r="U59" i="1" s="1"/>
  <c r="U66" i="1"/>
  <c r="S68" i="1"/>
  <c r="U68" i="1" s="1"/>
  <c r="E86" i="1"/>
  <c r="T84" i="1"/>
  <c r="S47" i="1"/>
  <c r="U45" i="1"/>
  <c r="S38" i="1"/>
  <c r="U38" i="1" s="1"/>
  <c r="S80" i="1"/>
  <c r="U14" i="1"/>
  <c r="U78" i="1"/>
  <c r="U81" i="1"/>
  <c r="U17" i="1"/>
  <c r="U83" i="1" s="1"/>
  <c r="S77" i="1"/>
  <c r="U77" i="1" s="1"/>
  <c r="U75" i="1"/>
  <c r="N86" i="1"/>
  <c r="S29" i="1"/>
  <c r="U29" i="1" s="1"/>
  <c r="U27" i="1"/>
  <c r="S84" i="1"/>
  <c r="T80" i="1"/>
  <c r="S83" i="1"/>
  <c r="O85" i="1"/>
  <c r="O47" i="1"/>
  <c r="U36" i="1"/>
  <c r="J86" i="1"/>
  <c r="U79" i="1"/>
  <c r="U85" i="1" s="1"/>
  <c r="U53" i="1"/>
  <c r="D86" i="1"/>
  <c r="F84" i="1"/>
  <c r="P86" i="1"/>
  <c r="S20" i="1"/>
  <c r="U18" i="1"/>
  <c r="F80" i="1"/>
  <c r="R80" i="1"/>
  <c r="U32" i="1"/>
  <c r="R83" i="1"/>
  <c r="U20" i="1" l="1"/>
  <c r="U47" i="1"/>
  <c r="F86" i="1"/>
  <c r="R86" i="1"/>
  <c r="U84" i="1"/>
  <c r="S86" i="1"/>
  <c r="T86" i="1"/>
  <c r="U80" i="1"/>
  <c r="U86" i="1" s="1"/>
</calcChain>
</file>

<file path=xl/sharedStrings.xml><?xml version="1.0" encoding="utf-8"?>
<sst xmlns="http://schemas.openxmlformats.org/spreadsheetml/2006/main" count="183" uniqueCount="47">
  <si>
    <t>القوى العاملة   الفنية بالدولة حسب  الامارة و الجنس و الجنسية عام 2018</t>
  </si>
  <si>
    <t>الامارة</t>
  </si>
  <si>
    <t>حكومي</t>
  </si>
  <si>
    <t>خاص</t>
  </si>
  <si>
    <t>المجموع</t>
  </si>
  <si>
    <t>ابوظبي</t>
  </si>
  <si>
    <t>مواطن</t>
  </si>
  <si>
    <t>ذكور</t>
  </si>
  <si>
    <t>اناث</t>
  </si>
  <si>
    <t>غير مواطن</t>
  </si>
  <si>
    <t xml:space="preserve"> </t>
  </si>
  <si>
    <t xml:space="preserve"> 1 - ابوظبي يشمل :</t>
  </si>
  <si>
    <t>* حكومي : دائرة الصحة ابوظبي + وزارة الصحة</t>
  </si>
  <si>
    <t xml:space="preserve"> خاص : دائرة الصحة ابوظبي +قطاع خاص بالامارات الشمالية</t>
  </si>
  <si>
    <t>دبي</t>
  </si>
  <si>
    <t xml:space="preserve"> 2 - دبي يشمل :</t>
  </si>
  <si>
    <t>* حكومي : هيئة الصحة دبي + وزارة الصحة</t>
  </si>
  <si>
    <t>* خاص : هيئة الصحة دبي + مدينة دبى الطبية + قطاع خاص تابع لوزارة الصحة</t>
  </si>
  <si>
    <t xml:space="preserve">3 - الشارقة يشمل : </t>
  </si>
  <si>
    <t>* حكومي : وزارة الصحة + مستشفى جامعى الشارقة + مستشفى جامعى للاسنان بالشارقة</t>
  </si>
  <si>
    <t>* خاص : قطاع خاص بالامارات الشمالية</t>
  </si>
  <si>
    <t>الشارقة</t>
  </si>
  <si>
    <t xml:space="preserve"> 4 - عجمان يشمل :</t>
  </si>
  <si>
    <t>* حكومي : وزارة الصحة + مستشفى خليفة العام بعجمان + مستشفى خليفة للنساء و الولادة بعجمان + مستشفى مصفوت + مركز راشد لعلاج السكر + مستشفى تخصصى بعجمان</t>
  </si>
  <si>
    <t>5 - أم القيوين يشمل :</t>
  </si>
  <si>
    <t>* حكومي : وزارة الصحة +مستشفى خليفة بام القيوين</t>
  </si>
  <si>
    <t>عجمان</t>
  </si>
  <si>
    <t xml:space="preserve"> 6 - راس الخيمة يشمل :</t>
  </si>
  <si>
    <t>* حكومي: وزارة الصحة + مستشفى خليفة تخصصي براس الخيمة</t>
  </si>
  <si>
    <t>7 - الفجيرة يشمل :</t>
  </si>
  <si>
    <t>* حكومي : وزارة الصحة</t>
  </si>
  <si>
    <t>ام القيوين</t>
  </si>
  <si>
    <t>راس الخيمة</t>
  </si>
  <si>
    <t>الفجيرة</t>
  </si>
  <si>
    <t>القوى العاملة  الفنية بالدولة حسب  الامارة و الجنس و الجنسية عام 2018</t>
  </si>
  <si>
    <t>مركز الإحصاء والأبحاث</t>
  </si>
  <si>
    <t xml:space="preserve">المجموع </t>
  </si>
  <si>
    <t>فنييون</t>
  </si>
  <si>
    <t>ممرض</t>
  </si>
  <si>
    <t>صيدلـي</t>
  </si>
  <si>
    <t xml:space="preserve">طبيب اسنان  </t>
  </si>
  <si>
    <t xml:space="preserve">طبيب بشرى </t>
  </si>
  <si>
    <t xml:space="preserve">الجنس </t>
  </si>
  <si>
    <t xml:space="preserve">الجنسية  </t>
  </si>
  <si>
    <t xml:space="preserve">المجموع  </t>
  </si>
  <si>
    <t xml:space="preserve">الجنس  </t>
  </si>
  <si>
    <t xml:space="preserve">الجنسية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</si>
</sst>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22"/>
      <color theme="0"/>
      <name val="Arial"/>
      <family val="2"/>
    </font>
    <font>
      <b/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Border="1"/>
    <xf numFmtId="0" fontId="3" fillId="2" borderId="0" xfId="0" applyFont="1" applyFill="1" applyBorder="1" applyAlignment="1">
      <alignment vertical="center" wrapText="1" readingOrder="2"/>
    </xf>
    <xf numFmtId="3" fontId="3" fillId="2" borderId="0" xfId="0" applyNumberFormat="1" applyFont="1" applyFill="1" applyBorder="1" applyAlignment="1">
      <alignment vertical="center" wrapText="1" readingOrder="2"/>
    </xf>
    <xf numFmtId="3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0" fillId="0" borderId="0" xfId="0" applyAlignment="1">
      <alignment readingOrder="2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3" fontId="0" fillId="2" borderId="0" xfId="0" applyNumberFormat="1" applyFill="1"/>
    <xf numFmtId="0" fontId="0" fillId="0" borderId="0" xfId="0" applyFont="1"/>
    <xf numFmtId="3" fontId="0" fillId="0" borderId="0" xfId="0" applyNumberFormat="1" applyFont="1"/>
    <xf numFmtId="0" fontId="0" fillId="2" borderId="0" xfId="0" applyFont="1" applyFill="1" applyBorder="1"/>
    <xf numFmtId="0" fontId="0" fillId="0" borderId="0" xfId="0" applyFont="1" applyAlignment="1">
      <alignment readingOrder="2"/>
    </xf>
    <xf numFmtId="0" fontId="0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3" fontId="0" fillId="2" borderId="1" xfId="0" applyNumberFormat="1" applyFont="1" applyFill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readingOrder="2"/>
    </xf>
    <xf numFmtId="0" fontId="1" fillId="0" borderId="0" xfId="0" applyFont="1" applyAlignment="1">
      <alignment horizontal="right" vertical="center" readingOrder="2"/>
    </xf>
    <xf numFmtId="0" fontId="0" fillId="0" borderId="0" xfId="0" applyFont="1" applyAlignment="1">
      <alignment horizontal="right" vertical="center" wrapText="1" readingOrder="2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671089</xdr:colOff>
      <xdr:row>1</xdr:row>
      <xdr:rowOff>6349</xdr:rowOff>
    </xdr:from>
    <xdr:to>
      <xdr:col>20</xdr:col>
      <xdr:colOff>163287</xdr:colOff>
      <xdr:row>5</xdr:row>
      <xdr:rowOff>62988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3051321" y="183242"/>
          <a:ext cx="2757912" cy="7642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575;&#1604;&#1602;&#1608;&#1609;%20&#1575;&#1604;&#1593;&#1575;&#1605;&#1604;&#1577;%202018/&#1575;&#1604;&#1602;&#1608;&#1609;%20&#1575;&#1604;&#1593;&#1575;&#1605;&#1604;&#1577;%20&#1575;&#1604;&#1601;&#1606;&#1610;&#1577;%20&#1576;&#1575;&#1604;&#1583;&#1608;&#1604;&#1577;%20&#1593;&#1575;&#1605;%202018%20-%20&#1578;&#1593;&#1583;&#1610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ائرة الصحة ابوظبي"/>
      <sheetName val="وزارة الصحة"/>
      <sheetName val="هيئة الصحة دبي"/>
      <sheetName val="مدينة دبي الطبية"/>
      <sheetName val="خليفة العام بعجمان"/>
      <sheetName val="خليفة للنساء و الولادة بعجمان"/>
      <sheetName val=" مصفوت بعجمان"/>
      <sheetName val="مركز راشد للسكرى بعجمان"/>
      <sheetName val="مستشفى عجمات التخصصي"/>
      <sheetName val="مستشفى خليفه  بام القيوي"/>
      <sheetName val="مستشفى خليفة  راس الخيمة"/>
      <sheetName val="مستشفى الجامعي"/>
      <sheetName val="جامعي للاسنان"/>
      <sheetName val="قطاع خاص بالامارات الشمالية"/>
      <sheetName val="القوى العاملة حسب الامارة"/>
      <sheetName val="القوى العاملة حسب الجهة"/>
      <sheetName val="Sheet1"/>
    </sheetNames>
    <sheetDataSet>
      <sheetData sheetId="0">
        <row r="6">
          <cell r="E6">
            <v>289</v>
          </cell>
          <cell r="F6">
            <v>34</v>
          </cell>
          <cell r="G6">
            <v>2</v>
          </cell>
          <cell r="H6">
            <v>8</v>
          </cell>
          <cell r="I6">
            <v>71</v>
          </cell>
        </row>
        <row r="7">
          <cell r="E7">
            <v>748</v>
          </cell>
          <cell r="F7">
            <v>105</v>
          </cell>
          <cell r="G7">
            <v>103</v>
          </cell>
          <cell r="H7">
            <v>207</v>
          </cell>
          <cell r="I7">
            <v>425</v>
          </cell>
        </row>
        <row r="9">
          <cell r="E9">
            <v>2124</v>
          </cell>
          <cell r="F9">
            <v>103</v>
          </cell>
          <cell r="G9">
            <v>568</v>
          </cell>
          <cell r="H9">
            <v>2126</v>
          </cell>
          <cell r="I9">
            <v>2302</v>
          </cell>
        </row>
        <row r="10">
          <cell r="E10">
            <v>1048</v>
          </cell>
          <cell r="F10">
            <v>88</v>
          </cell>
          <cell r="G10">
            <v>550</v>
          </cell>
          <cell r="H10">
            <v>7701</v>
          </cell>
          <cell r="I10">
            <v>1957</v>
          </cell>
        </row>
        <row r="15">
          <cell r="E15">
            <v>37</v>
          </cell>
          <cell r="F15">
            <v>6</v>
          </cell>
          <cell r="G15">
            <v>1</v>
          </cell>
          <cell r="H15">
            <v>1</v>
          </cell>
          <cell r="I15">
            <v>3</v>
          </cell>
        </row>
        <row r="16">
          <cell r="E16">
            <v>31</v>
          </cell>
          <cell r="F16">
            <v>15</v>
          </cell>
          <cell r="G16">
            <v>7</v>
          </cell>
          <cell r="H16">
            <v>1</v>
          </cell>
          <cell r="I16">
            <v>49</v>
          </cell>
        </row>
        <row r="18">
          <cell r="E18">
            <v>3470</v>
          </cell>
          <cell r="F18">
            <v>992</v>
          </cell>
          <cell r="G18">
            <v>1323</v>
          </cell>
          <cell r="H18">
            <v>4376</v>
          </cell>
          <cell r="I18">
            <v>1951</v>
          </cell>
        </row>
        <row r="19">
          <cell r="E19">
            <v>2006</v>
          </cell>
          <cell r="F19">
            <v>806</v>
          </cell>
          <cell r="G19">
            <v>1374</v>
          </cell>
          <cell r="H19">
            <v>13230</v>
          </cell>
          <cell r="I19">
            <v>2715</v>
          </cell>
        </row>
      </sheetData>
      <sheetData sheetId="1">
        <row r="5">
          <cell r="E5">
            <v>1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E6">
            <v>0</v>
          </cell>
          <cell r="F6">
            <v>0</v>
          </cell>
          <cell r="G6">
            <v>3</v>
          </cell>
          <cell r="H6">
            <v>2</v>
          </cell>
          <cell r="I6">
            <v>7</v>
          </cell>
        </row>
        <row r="8">
          <cell r="E8">
            <v>1</v>
          </cell>
          <cell r="F8">
            <v>0</v>
          </cell>
          <cell r="G8">
            <v>2</v>
          </cell>
          <cell r="H8">
            <v>0</v>
          </cell>
          <cell r="I8">
            <v>2</v>
          </cell>
        </row>
        <row r="9">
          <cell r="E9">
            <v>2</v>
          </cell>
          <cell r="F9">
            <v>0</v>
          </cell>
          <cell r="G9">
            <v>0</v>
          </cell>
          <cell r="H9">
            <v>0</v>
          </cell>
          <cell r="I9">
            <v>6</v>
          </cell>
        </row>
        <row r="14">
          <cell r="E14">
            <v>7</v>
          </cell>
          <cell r="F14">
            <v>2</v>
          </cell>
          <cell r="G14">
            <v>2</v>
          </cell>
          <cell r="H14">
            <v>0</v>
          </cell>
          <cell r="I14">
            <v>7</v>
          </cell>
        </row>
        <row r="15">
          <cell r="E15">
            <v>44</v>
          </cell>
          <cell r="F15">
            <v>20</v>
          </cell>
          <cell r="G15">
            <v>55</v>
          </cell>
          <cell r="H15">
            <v>15</v>
          </cell>
          <cell r="I15">
            <v>123</v>
          </cell>
        </row>
        <row r="17">
          <cell r="E17">
            <v>102</v>
          </cell>
          <cell r="F17">
            <v>6</v>
          </cell>
          <cell r="G17">
            <v>10</v>
          </cell>
          <cell r="H17">
            <v>103</v>
          </cell>
          <cell r="I17">
            <v>130</v>
          </cell>
        </row>
        <row r="18">
          <cell r="E18">
            <v>74</v>
          </cell>
          <cell r="F18">
            <v>5</v>
          </cell>
          <cell r="G18">
            <v>5</v>
          </cell>
          <cell r="H18">
            <v>354</v>
          </cell>
          <cell r="I18">
            <v>120</v>
          </cell>
        </row>
        <row r="23">
          <cell r="E23">
            <v>22</v>
          </cell>
          <cell r="F23">
            <v>4</v>
          </cell>
          <cell r="G23">
            <v>0</v>
          </cell>
          <cell r="H23">
            <v>0</v>
          </cell>
          <cell r="I23">
            <v>4</v>
          </cell>
        </row>
        <row r="24">
          <cell r="E24">
            <v>90</v>
          </cell>
          <cell r="F24">
            <v>55</v>
          </cell>
          <cell r="G24">
            <v>45</v>
          </cell>
          <cell r="H24">
            <v>88</v>
          </cell>
          <cell r="I24">
            <v>229</v>
          </cell>
        </row>
        <row r="26">
          <cell r="E26">
            <v>330</v>
          </cell>
          <cell r="F26">
            <v>7</v>
          </cell>
          <cell r="G26">
            <v>2</v>
          </cell>
          <cell r="H26">
            <v>199</v>
          </cell>
          <cell r="I26">
            <v>212</v>
          </cell>
        </row>
        <row r="27">
          <cell r="E27">
            <v>223</v>
          </cell>
          <cell r="F27">
            <v>7</v>
          </cell>
          <cell r="G27">
            <v>2</v>
          </cell>
          <cell r="H27">
            <v>1136</v>
          </cell>
          <cell r="I27">
            <v>251</v>
          </cell>
        </row>
        <row r="32">
          <cell r="E32">
            <v>0</v>
          </cell>
          <cell r="F32">
            <v>1</v>
          </cell>
          <cell r="G32">
            <v>0</v>
          </cell>
          <cell r="H32">
            <v>0</v>
          </cell>
          <cell r="I32">
            <v>1</v>
          </cell>
        </row>
        <row r="33">
          <cell r="E33">
            <v>5</v>
          </cell>
          <cell r="F33">
            <v>24</v>
          </cell>
          <cell r="G33">
            <v>5</v>
          </cell>
          <cell r="H33">
            <v>7</v>
          </cell>
          <cell r="I33">
            <v>24</v>
          </cell>
        </row>
        <row r="35">
          <cell r="E35">
            <v>11</v>
          </cell>
          <cell r="F35">
            <v>5</v>
          </cell>
          <cell r="G35">
            <v>0</v>
          </cell>
          <cell r="H35">
            <v>9</v>
          </cell>
          <cell r="I35">
            <v>27</v>
          </cell>
        </row>
        <row r="36">
          <cell r="E36">
            <v>32</v>
          </cell>
          <cell r="F36">
            <v>3</v>
          </cell>
          <cell r="G36">
            <v>1</v>
          </cell>
          <cell r="H36">
            <v>57</v>
          </cell>
          <cell r="I36">
            <v>27</v>
          </cell>
        </row>
        <row r="41">
          <cell r="E41">
            <v>0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</row>
        <row r="42">
          <cell r="E42">
            <v>7</v>
          </cell>
          <cell r="F42">
            <v>9</v>
          </cell>
          <cell r="G42">
            <v>4</v>
          </cell>
          <cell r="H42">
            <v>6</v>
          </cell>
          <cell r="I42">
            <v>39</v>
          </cell>
        </row>
        <row r="44">
          <cell r="E44">
            <v>71</v>
          </cell>
          <cell r="F44">
            <v>2</v>
          </cell>
          <cell r="G44">
            <v>1</v>
          </cell>
          <cell r="H44">
            <v>21</v>
          </cell>
          <cell r="I44">
            <v>40</v>
          </cell>
        </row>
        <row r="45">
          <cell r="E45">
            <v>34</v>
          </cell>
          <cell r="F45">
            <v>6</v>
          </cell>
          <cell r="G45">
            <v>1</v>
          </cell>
          <cell r="H45">
            <v>218</v>
          </cell>
          <cell r="I45">
            <v>29</v>
          </cell>
        </row>
        <row r="55">
          <cell r="E55">
            <v>4</v>
          </cell>
          <cell r="F55">
            <v>3</v>
          </cell>
          <cell r="G55">
            <v>1</v>
          </cell>
          <cell r="H55">
            <v>1</v>
          </cell>
          <cell r="I55">
            <v>0</v>
          </cell>
        </row>
        <row r="56">
          <cell r="E56">
            <v>46</v>
          </cell>
          <cell r="F56">
            <v>27</v>
          </cell>
          <cell r="G56">
            <v>24</v>
          </cell>
          <cell r="H56">
            <v>134</v>
          </cell>
          <cell r="I56">
            <v>118</v>
          </cell>
        </row>
        <row r="58">
          <cell r="E58">
            <v>171</v>
          </cell>
          <cell r="F58">
            <v>4</v>
          </cell>
          <cell r="G58">
            <v>3</v>
          </cell>
          <cell r="H58">
            <v>106</v>
          </cell>
          <cell r="I58">
            <v>119</v>
          </cell>
        </row>
        <row r="59">
          <cell r="E59">
            <v>117</v>
          </cell>
          <cell r="F59">
            <v>8</v>
          </cell>
          <cell r="G59">
            <v>1</v>
          </cell>
          <cell r="H59">
            <v>645</v>
          </cell>
          <cell r="I59">
            <v>101</v>
          </cell>
        </row>
        <row r="64">
          <cell r="E64">
            <v>3</v>
          </cell>
          <cell r="F64">
            <v>9</v>
          </cell>
          <cell r="G64">
            <v>0</v>
          </cell>
          <cell r="H64">
            <v>0</v>
          </cell>
          <cell r="I64">
            <v>4</v>
          </cell>
        </row>
        <row r="65">
          <cell r="E65">
            <v>53</v>
          </cell>
          <cell r="F65">
            <v>40</v>
          </cell>
          <cell r="G65">
            <v>10</v>
          </cell>
          <cell r="H65">
            <v>85</v>
          </cell>
          <cell r="I65">
            <v>211</v>
          </cell>
        </row>
        <row r="67">
          <cell r="E67">
            <v>200</v>
          </cell>
          <cell r="F67">
            <v>3</v>
          </cell>
          <cell r="G67">
            <v>0</v>
          </cell>
          <cell r="H67">
            <v>69</v>
          </cell>
          <cell r="I67">
            <v>130</v>
          </cell>
        </row>
        <row r="68">
          <cell r="E68">
            <v>92</v>
          </cell>
          <cell r="F68">
            <v>7</v>
          </cell>
          <cell r="G68">
            <v>1</v>
          </cell>
          <cell r="H68">
            <v>478</v>
          </cell>
          <cell r="I68">
            <v>193</v>
          </cell>
        </row>
      </sheetData>
      <sheetData sheetId="2">
        <row r="5">
          <cell r="E5">
            <v>98</v>
          </cell>
          <cell r="F5">
            <v>17</v>
          </cell>
          <cell r="G5">
            <v>3</v>
          </cell>
          <cell r="H5">
            <v>0</v>
          </cell>
          <cell r="I5">
            <v>21</v>
          </cell>
        </row>
        <row r="6">
          <cell r="E6">
            <v>350</v>
          </cell>
          <cell r="F6">
            <v>101</v>
          </cell>
          <cell r="G6">
            <v>54</v>
          </cell>
          <cell r="H6">
            <v>44</v>
          </cell>
          <cell r="I6">
            <v>282</v>
          </cell>
        </row>
        <row r="8">
          <cell r="E8">
            <v>766</v>
          </cell>
          <cell r="F8">
            <v>32</v>
          </cell>
          <cell r="G8">
            <v>148</v>
          </cell>
          <cell r="H8">
            <v>729</v>
          </cell>
          <cell r="I8">
            <v>975</v>
          </cell>
        </row>
        <row r="9">
          <cell r="E9">
            <v>591</v>
          </cell>
          <cell r="F9">
            <v>33</v>
          </cell>
          <cell r="G9">
            <v>79</v>
          </cell>
          <cell r="H9">
            <v>3762</v>
          </cell>
          <cell r="I9">
            <v>989</v>
          </cell>
        </row>
        <row r="14">
          <cell r="E14">
            <v>83</v>
          </cell>
          <cell r="F14">
            <v>19</v>
          </cell>
          <cell r="G14">
            <v>1</v>
          </cell>
          <cell r="H14">
            <v>5</v>
          </cell>
          <cell r="I14">
            <v>16</v>
          </cell>
        </row>
        <row r="15">
          <cell r="E15">
            <v>73</v>
          </cell>
          <cell r="F15">
            <v>18</v>
          </cell>
          <cell r="G15">
            <v>8</v>
          </cell>
          <cell r="H15">
            <v>45</v>
          </cell>
          <cell r="I15">
            <v>30</v>
          </cell>
        </row>
        <row r="17">
          <cell r="E17">
            <v>3546</v>
          </cell>
          <cell r="F17">
            <v>930</v>
          </cell>
          <cell r="G17">
            <v>252</v>
          </cell>
          <cell r="H17">
            <v>1774</v>
          </cell>
          <cell r="I17">
            <v>2367</v>
          </cell>
        </row>
        <row r="18">
          <cell r="E18">
            <v>2401</v>
          </cell>
          <cell r="F18">
            <v>980</v>
          </cell>
          <cell r="G18">
            <v>170</v>
          </cell>
          <cell r="H18">
            <v>9388</v>
          </cell>
          <cell r="I18">
            <v>3190</v>
          </cell>
        </row>
      </sheetData>
      <sheetData sheetId="3">
        <row r="7">
          <cell r="G7">
            <v>45</v>
          </cell>
          <cell r="H7">
            <v>4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21</v>
          </cell>
          <cell r="H8">
            <v>5</v>
          </cell>
          <cell r="I8">
            <v>0</v>
          </cell>
          <cell r="J8">
            <v>1</v>
          </cell>
          <cell r="K8">
            <v>0</v>
          </cell>
          <cell r="L8">
            <v>1</v>
          </cell>
          <cell r="M8">
            <v>0</v>
          </cell>
          <cell r="N8">
            <v>2</v>
          </cell>
          <cell r="O8">
            <v>0</v>
          </cell>
        </row>
        <row r="10">
          <cell r="G10">
            <v>692</v>
          </cell>
          <cell r="H10">
            <v>85</v>
          </cell>
          <cell r="I10">
            <v>15</v>
          </cell>
          <cell r="J10">
            <v>146</v>
          </cell>
          <cell r="K10">
            <v>14</v>
          </cell>
          <cell r="L10">
            <v>57</v>
          </cell>
          <cell r="M10">
            <v>7</v>
          </cell>
          <cell r="N10">
            <v>196</v>
          </cell>
          <cell r="O10">
            <v>2</v>
          </cell>
        </row>
        <row r="11">
          <cell r="G11">
            <v>310</v>
          </cell>
          <cell r="H11">
            <v>65</v>
          </cell>
          <cell r="I11">
            <v>71</v>
          </cell>
          <cell r="J11">
            <v>1117</v>
          </cell>
          <cell r="K11">
            <v>177</v>
          </cell>
          <cell r="L11">
            <v>55</v>
          </cell>
          <cell r="M11">
            <v>5</v>
          </cell>
          <cell r="N11">
            <v>205</v>
          </cell>
          <cell r="O11">
            <v>22</v>
          </cell>
        </row>
      </sheetData>
      <sheetData sheetId="4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8</v>
          </cell>
          <cell r="H8">
            <v>0</v>
          </cell>
          <cell r="I8">
            <v>0</v>
          </cell>
          <cell r="J8">
            <v>5</v>
          </cell>
          <cell r="K8">
            <v>0</v>
          </cell>
          <cell r="L8">
            <v>8</v>
          </cell>
          <cell r="M8">
            <v>0</v>
          </cell>
          <cell r="N8">
            <v>23</v>
          </cell>
          <cell r="O8">
            <v>0</v>
          </cell>
        </row>
        <row r="10">
          <cell r="G10">
            <v>106</v>
          </cell>
          <cell r="H10">
            <v>0</v>
          </cell>
          <cell r="I10">
            <v>0</v>
          </cell>
          <cell r="J10">
            <v>70</v>
          </cell>
          <cell r="K10">
            <v>0</v>
          </cell>
          <cell r="L10">
            <v>4</v>
          </cell>
          <cell r="M10">
            <v>4</v>
          </cell>
          <cell r="N10">
            <v>34</v>
          </cell>
          <cell r="O10">
            <v>0</v>
          </cell>
        </row>
        <row r="11">
          <cell r="G11">
            <v>18</v>
          </cell>
          <cell r="H11">
            <v>0</v>
          </cell>
          <cell r="I11">
            <v>0</v>
          </cell>
          <cell r="J11">
            <v>195</v>
          </cell>
          <cell r="K11">
            <v>0</v>
          </cell>
          <cell r="L11">
            <v>5</v>
          </cell>
          <cell r="M11">
            <v>3</v>
          </cell>
          <cell r="N11">
            <v>35</v>
          </cell>
          <cell r="O11">
            <v>0</v>
          </cell>
        </row>
      </sheetData>
      <sheetData sheetId="5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1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2</v>
          </cell>
          <cell r="M8">
            <v>0</v>
          </cell>
          <cell r="N8">
            <v>3</v>
          </cell>
          <cell r="O8">
            <v>0</v>
          </cell>
        </row>
        <row r="10">
          <cell r="G10">
            <v>18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</v>
          </cell>
          <cell r="M10">
            <v>0</v>
          </cell>
          <cell r="N10">
            <v>3</v>
          </cell>
          <cell r="O10">
            <v>0</v>
          </cell>
        </row>
        <row r="11">
          <cell r="G11">
            <v>45</v>
          </cell>
          <cell r="H11">
            <v>0</v>
          </cell>
          <cell r="I11">
            <v>0</v>
          </cell>
          <cell r="J11">
            <v>192</v>
          </cell>
          <cell r="K11">
            <v>0</v>
          </cell>
          <cell r="L11">
            <v>4</v>
          </cell>
          <cell r="M11">
            <v>0</v>
          </cell>
          <cell r="N11">
            <v>6</v>
          </cell>
          <cell r="O11">
            <v>0</v>
          </cell>
        </row>
      </sheetData>
      <sheetData sheetId="6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2</v>
          </cell>
          <cell r="O8">
            <v>0</v>
          </cell>
        </row>
        <row r="10">
          <cell r="G10">
            <v>22</v>
          </cell>
          <cell r="H10">
            <v>0</v>
          </cell>
          <cell r="I10">
            <v>0</v>
          </cell>
          <cell r="J10">
            <v>19</v>
          </cell>
          <cell r="K10">
            <v>0</v>
          </cell>
          <cell r="L10">
            <v>2</v>
          </cell>
          <cell r="M10">
            <v>0</v>
          </cell>
          <cell r="N10">
            <v>14</v>
          </cell>
          <cell r="O10">
            <v>0</v>
          </cell>
        </row>
        <row r="11">
          <cell r="G11">
            <v>12</v>
          </cell>
          <cell r="H11">
            <v>0</v>
          </cell>
          <cell r="I11">
            <v>0</v>
          </cell>
          <cell r="J11">
            <v>56</v>
          </cell>
          <cell r="K11">
            <v>0</v>
          </cell>
          <cell r="L11">
            <v>1</v>
          </cell>
          <cell r="M11">
            <v>0</v>
          </cell>
          <cell r="N11">
            <v>10</v>
          </cell>
          <cell r="O11">
            <v>0</v>
          </cell>
        </row>
      </sheetData>
      <sheetData sheetId="7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1</v>
          </cell>
          <cell r="H8">
            <v>1</v>
          </cell>
          <cell r="I8">
            <v>0</v>
          </cell>
          <cell r="J8">
            <v>1</v>
          </cell>
          <cell r="K8">
            <v>0</v>
          </cell>
          <cell r="L8">
            <v>1</v>
          </cell>
          <cell r="M8">
            <v>0</v>
          </cell>
          <cell r="N8">
            <v>1</v>
          </cell>
          <cell r="O8">
            <v>0</v>
          </cell>
        </row>
        <row r="10">
          <cell r="G10">
            <v>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4</v>
          </cell>
          <cell r="O10">
            <v>0</v>
          </cell>
        </row>
        <row r="11">
          <cell r="G11">
            <v>1</v>
          </cell>
          <cell r="H11">
            <v>0</v>
          </cell>
          <cell r="I11">
            <v>0</v>
          </cell>
          <cell r="J11">
            <v>18</v>
          </cell>
          <cell r="K11">
            <v>0</v>
          </cell>
          <cell r="L11">
            <v>2</v>
          </cell>
          <cell r="M11">
            <v>0</v>
          </cell>
          <cell r="N11">
            <v>8</v>
          </cell>
          <cell r="O11">
            <v>0</v>
          </cell>
        </row>
      </sheetData>
      <sheetData sheetId="8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</row>
        <row r="10">
          <cell r="G10">
            <v>12</v>
          </cell>
          <cell r="H10">
            <v>2</v>
          </cell>
          <cell r="I10">
            <v>0</v>
          </cell>
          <cell r="J10">
            <v>4</v>
          </cell>
          <cell r="K10">
            <v>0</v>
          </cell>
          <cell r="L10">
            <v>2</v>
          </cell>
          <cell r="M10">
            <v>1</v>
          </cell>
          <cell r="N10">
            <v>3</v>
          </cell>
          <cell r="O10">
            <v>0</v>
          </cell>
        </row>
        <row r="11">
          <cell r="G11">
            <v>10</v>
          </cell>
          <cell r="H11">
            <v>0</v>
          </cell>
          <cell r="I11">
            <v>7</v>
          </cell>
          <cell r="J11">
            <v>33</v>
          </cell>
          <cell r="K11">
            <v>0</v>
          </cell>
          <cell r="L11">
            <v>4</v>
          </cell>
          <cell r="M11">
            <v>1</v>
          </cell>
          <cell r="N11">
            <v>13</v>
          </cell>
          <cell r="O11">
            <v>0</v>
          </cell>
        </row>
      </sheetData>
      <sheetData sheetId="9">
        <row r="7">
          <cell r="G7">
            <v>3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1</v>
          </cell>
          <cell r="H8">
            <v>1</v>
          </cell>
          <cell r="I8">
            <v>0</v>
          </cell>
          <cell r="J8">
            <v>3</v>
          </cell>
          <cell r="K8">
            <v>0</v>
          </cell>
          <cell r="L8">
            <v>2</v>
          </cell>
          <cell r="N8">
            <v>5</v>
          </cell>
          <cell r="O8">
            <v>0</v>
          </cell>
        </row>
        <row r="10">
          <cell r="G10">
            <v>83</v>
          </cell>
          <cell r="H10">
            <v>2</v>
          </cell>
          <cell r="I10">
            <v>0</v>
          </cell>
          <cell r="J10">
            <v>61</v>
          </cell>
          <cell r="K10">
            <v>0</v>
          </cell>
          <cell r="L10">
            <v>13</v>
          </cell>
          <cell r="M10">
            <v>0</v>
          </cell>
          <cell r="N10">
            <v>36</v>
          </cell>
          <cell r="O10">
            <v>0</v>
          </cell>
        </row>
        <row r="11">
          <cell r="G11">
            <v>28</v>
          </cell>
          <cell r="H11">
            <v>2</v>
          </cell>
          <cell r="I11">
            <v>2</v>
          </cell>
          <cell r="J11">
            <v>265</v>
          </cell>
          <cell r="K11">
            <v>0</v>
          </cell>
          <cell r="L11">
            <v>8</v>
          </cell>
          <cell r="M11">
            <v>5</v>
          </cell>
          <cell r="N11">
            <v>44</v>
          </cell>
          <cell r="O11">
            <v>0</v>
          </cell>
        </row>
      </sheetData>
      <sheetData sheetId="10">
        <row r="7">
          <cell r="G7">
            <v>1</v>
          </cell>
          <cell r="H7">
            <v>0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2</v>
          </cell>
          <cell r="H8">
            <v>0</v>
          </cell>
          <cell r="I8">
            <v>0</v>
          </cell>
          <cell r="J8">
            <v>2</v>
          </cell>
          <cell r="L8">
            <v>2</v>
          </cell>
          <cell r="M8">
            <v>0</v>
          </cell>
          <cell r="N8">
            <v>2</v>
          </cell>
          <cell r="O8">
            <v>0</v>
          </cell>
        </row>
        <row r="10">
          <cell r="G10">
            <v>95</v>
          </cell>
          <cell r="H10">
            <v>0</v>
          </cell>
          <cell r="I10">
            <v>0</v>
          </cell>
          <cell r="J10">
            <v>141</v>
          </cell>
          <cell r="K10">
            <v>0</v>
          </cell>
          <cell r="L10">
            <v>16</v>
          </cell>
          <cell r="M10">
            <v>6</v>
          </cell>
          <cell r="N10">
            <v>64</v>
          </cell>
          <cell r="O10">
            <v>0</v>
          </cell>
        </row>
        <row r="11">
          <cell r="G11">
            <v>41</v>
          </cell>
          <cell r="I11">
            <v>0</v>
          </cell>
          <cell r="J11">
            <v>293</v>
          </cell>
          <cell r="K11">
            <v>0</v>
          </cell>
          <cell r="L11">
            <v>9</v>
          </cell>
          <cell r="M11">
            <v>0</v>
          </cell>
          <cell r="N11">
            <v>53</v>
          </cell>
          <cell r="O11">
            <v>0</v>
          </cell>
        </row>
      </sheetData>
      <sheetData sheetId="11">
        <row r="7"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5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6</v>
          </cell>
          <cell r="M8">
            <v>0</v>
          </cell>
          <cell r="N8">
            <v>15</v>
          </cell>
          <cell r="O8">
            <v>0</v>
          </cell>
        </row>
        <row r="10">
          <cell r="G10">
            <v>93</v>
          </cell>
          <cell r="H10">
            <v>0</v>
          </cell>
          <cell r="I10">
            <v>0</v>
          </cell>
          <cell r="J10">
            <v>30</v>
          </cell>
          <cell r="K10">
            <v>0</v>
          </cell>
          <cell r="L10">
            <v>15</v>
          </cell>
          <cell r="M10">
            <v>6</v>
          </cell>
          <cell r="N10">
            <v>33</v>
          </cell>
          <cell r="O10">
            <v>0</v>
          </cell>
        </row>
        <row r="11">
          <cell r="G11">
            <v>52</v>
          </cell>
          <cell r="H11">
            <v>0</v>
          </cell>
          <cell r="I11">
            <v>0</v>
          </cell>
          <cell r="J11">
            <v>394</v>
          </cell>
          <cell r="K11">
            <v>0</v>
          </cell>
          <cell r="L11">
            <v>8</v>
          </cell>
          <cell r="M11">
            <v>0</v>
          </cell>
          <cell r="N11">
            <v>40</v>
          </cell>
          <cell r="O11">
            <v>0</v>
          </cell>
        </row>
      </sheetData>
      <sheetData sheetId="12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0</v>
          </cell>
          <cell r="H8">
            <v>6</v>
          </cell>
          <cell r="J8">
            <v>0</v>
          </cell>
          <cell r="K8">
            <v>0</v>
          </cell>
          <cell r="L8">
            <v>0</v>
          </cell>
        </row>
        <row r="10">
          <cell r="G10">
            <v>0</v>
          </cell>
          <cell r="H10">
            <v>23</v>
          </cell>
          <cell r="I10">
            <v>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G11">
            <v>0</v>
          </cell>
          <cell r="H11">
            <v>37</v>
          </cell>
          <cell r="I11">
            <v>24</v>
          </cell>
          <cell r="J11">
            <v>4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0</v>
          </cell>
        </row>
      </sheetData>
      <sheetData sheetId="13">
        <row r="5"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</row>
        <row r="6"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</row>
        <row r="8">
          <cell r="E8">
            <v>0</v>
          </cell>
          <cell r="F8">
            <v>0</v>
          </cell>
          <cell r="G8">
            <v>84</v>
          </cell>
          <cell r="H8">
            <v>0</v>
          </cell>
          <cell r="I8">
            <v>5</v>
          </cell>
        </row>
        <row r="9">
          <cell r="E9">
            <v>0</v>
          </cell>
          <cell r="F9">
            <v>0</v>
          </cell>
          <cell r="G9">
            <v>100</v>
          </cell>
          <cell r="H9">
            <v>0</v>
          </cell>
          <cell r="I9">
            <v>1</v>
          </cell>
        </row>
        <row r="14"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3</v>
          </cell>
          <cell r="H15">
            <v>0</v>
          </cell>
          <cell r="I15">
            <v>0</v>
          </cell>
        </row>
        <row r="17">
          <cell r="E17">
            <v>0</v>
          </cell>
          <cell r="F17">
            <v>0</v>
          </cell>
          <cell r="G17">
            <v>195</v>
          </cell>
          <cell r="H17">
            <v>0</v>
          </cell>
          <cell r="I17">
            <v>12</v>
          </cell>
        </row>
        <row r="18">
          <cell r="E18">
            <v>0</v>
          </cell>
          <cell r="F18">
            <v>0</v>
          </cell>
          <cell r="G18">
            <v>325</v>
          </cell>
          <cell r="H18">
            <v>0</v>
          </cell>
          <cell r="I18">
            <v>0</v>
          </cell>
        </row>
        <row r="23">
          <cell r="E23">
            <v>13</v>
          </cell>
          <cell r="F23">
            <v>4</v>
          </cell>
          <cell r="G23">
            <v>0</v>
          </cell>
          <cell r="H23">
            <v>0</v>
          </cell>
          <cell r="I23">
            <v>4</v>
          </cell>
        </row>
        <row r="24">
          <cell r="E24">
            <v>18</v>
          </cell>
          <cell r="G24">
            <v>0</v>
          </cell>
          <cell r="H24">
            <v>0</v>
          </cell>
          <cell r="I24">
            <v>1</v>
          </cell>
        </row>
        <row r="26">
          <cell r="E26">
            <v>1093</v>
          </cell>
          <cell r="F26">
            <v>389</v>
          </cell>
          <cell r="G26">
            <v>763</v>
          </cell>
          <cell r="H26">
            <v>210</v>
          </cell>
          <cell r="I26">
            <v>745</v>
          </cell>
        </row>
        <row r="27">
          <cell r="E27">
            <v>935</v>
          </cell>
          <cell r="F27">
            <v>489</v>
          </cell>
          <cell r="G27">
            <v>770</v>
          </cell>
          <cell r="H27">
            <v>2772</v>
          </cell>
          <cell r="I27">
            <v>1086</v>
          </cell>
        </row>
        <row r="32"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2</v>
          </cell>
        </row>
        <row r="33">
          <cell r="E33">
            <v>4</v>
          </cell>
          <cell r="F33">
            <v>1</v>
          </cell>
          <cell r="G33">
            <v>0</v>
          </cell>
          <cell r="H33">
            <v>0</v>
          </cell>
          <cell r="I33">
            <v>0</v>
          </cell>
        </row>
        <row r="35">
          <cell r="E35">
            <v>310</v>
          </cell>
          <cell r="F35">
            <v>117</v>
          </cell>
          <cell r="G35">
            <v>286</v>
          </cell>
          <cell r="H35">
            <v>69</v>
          </cell>
          <cell r="I35">
            <v>271</v>
          </cell>
        </row>
        <row r="36">
          <cell r="E36">
            <v>251</v>
          </cell>
          <cell r="F36">
            <v>153</v>
          </cell>
          <cell r="G36">
            <v>305</v>
          </cell>
          <cell r="H36">
            <v>782</v>
          </cell>
          <cell r="I36">
            <v>300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E42">
            <v>2</v>
          </cell>
          <cell r="F42">
            <v>1</v>
          </cell>
          <cell r="G42">
            <v>0</v>
          </cell>
          <cell r="H42">
            <v>0</v>
          </cell>
          <cell r="I42">
            <v>0</v>
          </cell>
        </row>
        <row r="44">
          <cell r="E44">
            <v>17</v>
          </cell>
          <cell r="F44">
            <v>13</v>
          </cell>
          <cell r="G44">
            <v>51</v>
          </cell>
          <cell r="H44">
            <v>2</v>
          </cell>
          <cell r="I44">
            <v>193</v>
          </cell>
        </row>
        <row r="45">
          <cell r="E45">
            <v>11</v>
          </cell>
          <cell r="F45">
            <v>21</v>
          </cell>
          <cell r="G45">
            <v>23</v>
          </cell>
          <cell r="H45">
            <v>60</v>
          </cell>
          <cell r="I45">
            <v>57</v>
          </cell>
        </row>
        <row r="55">
          <cell r="E55">
            <v>3</v>
          </cell>
          <cell r="F55">
            <v>1</v>
          </cell>
          <cell r="G55">
            <v>0</v>
          </cell>
          <cell r="H55">
            <v>0</v>
          </cell>
          <cell r="I55">
            <v>1</v>
          </cell>
        </row>
        <row r="56">
          <cell r="E56">
            <v>5</v>
          </cell>
          <cell r="F56">
            <v>3</v>
          </cell>
          <cell r="G56">
            <v>1</v>
          </cell>
          <cell r="H56">
            <v>0</v>
          </cell>
          <cell r="I56">
            <v>1</v>
          </cell>
        </row>
        <row r="58">
          <cell r="E58">
            <v>191</v>
          </cell>
          <cell r="F58">
            <v>103</v>
          </cell>
          <cell r="G58">
            <v>200</v>
          </cell>
          <cell r="H58">
            <v>68</v>
          </cell>
          <cell r="I58">
            <v>176</v>
          </cell>
        </row>
        <row r="59">
          <cell r="E59">
            <v>118</v>
          </cell>
          <cell r="F59">
            <v>83</v>
          </cell>
          <cell r="G59">
            <v>117</v>
          </cell>
          <cell r="H59">
            <v>458</v>
          </cell>
          <cell r="I59">
            <v>203</v>
          </cell>
        </row>
        <row r="64">
          <cell r="E64">
            <v>1</v>
          </cell>
          <cell r="F64">
            <v>3</v>
          </cell>
          <cell r="G64">
            <v>0</v>
          </cell>
          <cell r="H64">
            <v>0</v>
          </cell>
          <cell r="I64">
            <v>0</v>
          </cell>
        </row>
        <row r="65">
          <cell r="E65">
            <v>2</v>
          </cell>
          <cell r="F65">
            <v>3</v>
          </cell>
          <cell r="G65">
            <v>0</v>
          </cell>
          <cell r="H65">
            <v>2</v>
          </cell>
          <cell r="I65">
            <v>4</v>
          </cell>
        </row>
        <row r="67">
          <cell r="E67">
            <v>140</v>
          </cell>
          <cell r="F67">
            <v>61</v>
          </cell>
          <cell r="G67">
            <v>126</v>
          </cell>
          <cell r="H67">
            <v>57</v>
          </cell>
          <cell r="I67">
            <v>136</v>
          </cell>
        </row>
        <row r="68">
          <cell r="E68">
            <v>91</v>
          </cell>
          <cell r="F68">
            <v>54</v>
          </cell>
          <cell r="G68">
            <v>63</v>
          </cell>
          <cell r="H68">
            <v>305</v>
          </cell>
          <cell r="I68">
            <v>139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2"/>
  <sheetViews>
    <sheetView rightToLeft="1" tabSelected="1" zoomScale="70" zoomScaleNormal="70" workbookViewId="0">
      <selection activeCell="O51" sqref="O51"/>
    </sheetView>
  </sheetViews>
  <sheetFormatPr defaultRowHeight="14.25" x14ac:dyDescent="0.2"/>
  <cols>
    <col min="1" max="9" width="10.625" customWidth="1"/>
    <col min="10" max="12" width="10.625" style="10" customWidth="1"/>
    <col min="13" max="21" width="10.625" customWidth="1"/>
    <col min="31" max="31" width="5.125" customWidth="1"/>
  </cols>
  <sheetData>
    <row r="1" spans="1:37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37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37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37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37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37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37" ht="36.75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spans="1:37" ht="54.95" customHeight="1" x14ac:dyDescent="0.2">
      <c r="A8" s="38" t="s">
        <v>35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1:37" ht="25.5" customHeight="1" x14ac:dyDescent="0.2">
      <c r="A9" s="42" t="s">
        <v>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7" ht="24.95" customHeight="1" x14ac:dyDescent="0.2">
      <c r="A10" s="43" t="s">
        <v>1</v>
      </c>
      <c r="B10" s="43" t="s">
        <v>43</v>
      </c>
      <c r="C10" s="43" t="s">
        <v>42</v>
      </c>
      <c r="D10" s="43" t="s">
        <v>41</v>
      </c>
      <c r="E10" s="43"/>
      <c r="F10" s="43"/>
      <c r="G10" s="43" t="s">
        <v>40</v>
      </c>
      <c r="H10" s="43"/>
      <c r="I10" s="43"/>
      <c r="J10" s="43" t="s">
        <v>39</v>
      </c>
      <c r="K10" s="43"/>
      <c r="L10" s="43"/>
      <c r="M10" s="43" t="s">
        <v>38</v>
      </c>
      <c r="N10" s="43"/>
      <c r="O10" s="43"/>
      <c r="P10" s="43" t="s">
        <v>37</v>
      </c>
      <c r="Q10" s="43"/>
      <c r="R10" s="43"/>
      <c r="S10" s="43" t="s">
        <v>36</v>
      </c>
      <c r="T10" s="43"/>
      <c r="U10" s="43"/>
      <c r="V10" s="12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1"/>
      <c r="AJ10" s="1"/>
      <c r="AK10" s="1"/>
    </row>
    <row r="11" spans="1:37" ht="24.95" customHeight="1" x14ac:dyDescent="0.2">
      <c r="A11" s="43"/>
      <c r="B11" s="43"/>
      <c r="C11" s="43"/>
      <c r="D11" s="22" t="s">
        <v>2</v>
      </c>
      <c r="E11" s="22" t="s">
        <v>3</v>
      </c>
      <c r="F11" s="35" t="s">
        <v>4</v>
      </c>
      <c r="G11" s="22" t="s">
        <v>2</v>
      </c>
      <c r="H11" s="22" t="s">
        <v>3</v>
      </c>
      <c r="I11" s="35" t="s">
        <v>4</v>
      </c>
      <c r="J11" s="22" t="s">
        <v>2</v>
      </c>
      <c r="K11" s="22" t="s">
        <v>3</v>
      </c>
      <c r="L11" s="35" t="s">
        <v>4</v>
      </c>
      <c r="M11" s="22" t="s">
        <v>2</v>
      </c>
      <c r="N11" s="22" t="s">
        <v>3</v>
      </c>
      <c r="O11" s="35" t="s">
        <v>4</v>
      </c>
      <c r="P11" s="22" t="s">
        <v>2</v>
      </c>
      <c r="Q11" s="22" t="s">
        <v>3</v>
      </c>
      <c r="R11" s="35" t="s">
        <v>4</v>
      </c>
      <c r="S11" s="22" t="s">
        <v>2</v>
      </c>
      <c r="T11" s="22" t="s">
        <v>3</v>
      </c>
      <c r="U11" s="35" t="s">
        <v>4</v>
      </c>
      <c r="V11" s="12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1"/>
      <c r="AJ11" s="1"/>
      <c r="AK11" s="1"/>
    </row>
    <row r="12" spans="1:37" ht="24.95" customHeight="1" x14ac:dyDescent="0.2">
      <c r="A12" s="40" t="s">
        <v>5</v>
      </c>
      <c r="B12" s="41" t="s">
        <v>6</v>
      </c>
      <c r="C12" s="21" t="s">
        <v>7</v>
      </c>
      <c r="D12" s="23">
        <f>SUM('[1]دائرة الصحة ابوظبي'!E6+'[1]وزارة الصحة'!E5)</f>
        <v>290</v>
      </c>
      <c r="E12" s="23">
        <f>SUM('[1]دائرة الصحة ابوظبي'!E15+'[1]قطاع خاص بالامارات الشمالية'!E5)</f>
        <v>37</v>
      </c>
      <c r="F12" s="24">
        <f>SUM(D12:E12)</f>
        <v>327</v>
      </c>
      <c r="G12" s="23">
        <f>SUM('[1]دائرة الصحة ابوظبي'!F6+'[1]وزارة الصحة'!F5)</f>
        <v>34</v>
      </c>
      <c r="H12" s="23">
        <f>SUM('[1]دائرة الصحة ابوظبي'!F15+'[1]قطاع خاص بالامارات الشمالية'!F5)</f>
        <v>6</v>
      </c>
      <c r="I12" s="24">
        <f>SUM(G12:H12)</f>
        <v>40</v>
      </c>
      <c r="J12" s="23">
        <f>SUM('[1]دائرة الصحة ابوظبي'!G6+'[1]وزارة الصحة'!G5)</f>
        <v>2</v>
      </c>
      <c r="K12" s="23">
        <f>SUM('[1]دائرة الصحة ابوظبي'!G15+'[1]قطاع خاص بالامارات الشمالية'!G5)</f>
        <v>2</v>
      </c>
      <c r="L12" s="24">
        <f>SUM(J12:K12)</f>
        <v>4</v>
      </c>
      <c r="M12" s="23">
        <f>SUM('[1]دائرة الصحة ابوظبي'!H6+'[1]وزارة الصحة'!H5)</f>
        <v>8</v>
      </c>
      <c r="N12" s="23">
        <f>SUM('[1]دائرة الصحة ابوظبي'!H15+'[1]قطاع خاص بالامارات الشمالية'!H5)</f>
        <v>1</v>
      </c>
      <c r="O12" s="24">
        <f>SUM(M12:N12)</f>
        <v>9</v>
      </c>
      <c r="P12" s="23">
        <f>SUM('[1]دائرة الصحة ابوظبي'!I6+'[1]وزارة الصحة'!I5)</f>
        <v>71</v>
      </c>
      <c r="Q12" s="23">
        <f>SUM('[1]دائرة الصحة ابوظبي'!I15+'[1]قطاع خاص بالامارات الشمالية'!I5)</f>
        <v>3</v>
      </c>
      <c r="R12" s="24">
        <f>SUM(P12:Q12)</f>
        <v>74</v>
      </c>
      <c r="S12" s="23">
        <f>SUM(D12+G12+J12+M12+P12)</f>
        <v>405</v>
      </c>
      <c r="T12" s="23">
        <f>SUM(E12+H12+K12+N12+Q12)</f>
        <v>49</v>
      </c>
      <c r="U12" s="24">
        <f>SUM(S12:T12)</f>
        <v>454</v>
      </c>
      <c r="V12" s="13"/>
      <c r="W12" s="2"/>
      <c r="X12" s="2"/>
      <c r="Y12" s="2"/>
      <c r="Z12" s="2"/>
      <c r="AA12" s="2"/>
      <c r="AB12" s="2"/>
      <c r="AC12" s="2"/>
      <c r="AD12" s="2"/>
      <c r="AE12" s="2"/>
      <c r="AF12" s="14"/>
      <c r="AG12" s="14"/>
      <c r="AH12" s="14"/>
      <c r="AI12" s="1"/>
      <c r="AJ12" s="1"/>
      <c r="AK12" s="1"/>
    </row>
    <row r="13" spans="1:37" ht="24.95" customHeight="1" x14ac:dyDescent="0.2">
      <c r="A13" s="40"/>
      <c r="B13" s="41"/>
      <c r="C13" s="21" t="s">
        <v>8</v>
      </c>
      <c r="D13" s="23">
        <f>SUM('[1]دائرة الصحة ابوظبي'!E7+'[1]وزارة الصحة'!E6)</f>
        <v>748</v>
      </c>
      <c r="E13" s="23">
        <f>SUM('[1]دائرة الصحة ابوظبي'!E16+'[1]قطاع خاص بالامارات الشمالية'!E6)</f>
        <v>31</v>
      </c>
      <c r="F13" s="24">
        <f>SUM(D13:E13)</f>
        <v>779</v>
      </c>
      <c r="G13" s="23">
        <f>SUM('[1]دائرة الصحة ابوظبي'!F7+'[1]وزارة الصحة'!F6)</f>
        <v>105</v>
      </c>
      <c r="H13" s="23">
        <f>SUM('[1]دائرة الصحة ابوظبي'!F16+'[1]قطاع خاص بالامارات الشمالية'!F6)</f>
        <v>15</v>
      </c>
      <c r="I13" s="24">
        <f t="shared" ref="I13:I14" si="0">SUM(G13:H13)</f>
        <v>120</v>
      </c>
      <c r="J13" s="23">
        <f>SUM('[1]دائرة الصحة ابوظبي'!G7+'[1]وزارة الصحة'!G6)</f>
        <v>106</v>
      </c>
      <c r="K13" s="23">
        <f>SUM('[1]دائرة الصحة ابوظبي'!G16+'[1]قطاع خاص بالامارات الشمالية'!G6)</f>
        <v>8</v>
      </c>
      <c r="L13" s="24">
        <f>SUM(J13:K13)</f>
        <v>114</v>
      </c>
      <c r="M13" s="23">
        <f>SUM('[1]دائرة الصحة ابوظبي'!H7+'[1]وزارة الصحة'!H6)</f>
        <v>209</v>
      </c>
      <c r="N13" s="23">
        <f>SUM('[1]دائرة الصحة ابوظبي'!H16+'[1]قطاع خاص بالامارات الشمالية'!H6)</f>
        <v>1</v>
      </c>
      <c r="O13" s="24">
        <f t="shared" ref="O13:O14" si="1">SUM(M13:N13)</f>
        <v>210</v>
      </c>
      <c r="P13" s="23">
        <f>SUM('[1]دائرة الصحة ابوظبي'!I7+'[1]وزارة الصحة'!I6)</f>
        <v>432</v>
      </c>
      <c r="Q13" s="23">
        <f>SUM('[1]دائرة الصحة ابوظبي'!I16+'[1]قطاع خاص بالامارات الشمالية'!I6)</f>
        <v>49</v>
      </c>
      <c r="R13" s="24">
        <f>SUM(P13:Q13)</f>
        <v>481</v>
      </c>
      <c r="S13" s="23">
        <f>SUM(D13+G13+J13+M13+P13)</f>
        <v>1600</v>
      </c>
      <c r="T13" s="23">
        <f>SUM(E13+H13+K13+N13+Q13)</f>
        <v>104</v>
      </c>
      <c r="U13" s="24">
        <f t="shared" ref="U13:U14" si="2">SUM(S13:T13)</f>
        <v>1704</v>
      </c>
      <c r="V13" s="13"/>
      <c r="W13" s="3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24.95" customHeight="1" x14ac:dyDescent="0.2">
      <c r="A14" s="40"/>
      <c r="B14" s="41"/>
      <c r="C14" s="22" t="s">
        <v>4</v>
      </c>
      <c r="D14" s="24">
        <f>SUM(D12:D13)</f>
        <v>1038</v>
      </c>
      <c r="E14" s="24">
        <f>SUM(E12:E13)</f>
        <v>68</v>
      </c>
      <c r="F14" s="24">
        <f>SUM(D14:E14)</f>
        <v>1106</v>
      </c>
      <c r="G14" s="24">
        <f>SUM(G12:G13)</f>
        <v>139</v>
      </c>
      <c r="H14" s="24">
        <f>SUM(H12:H13)</f>
        <v>21</v>
      </c>
      <c r="I14" s="24">
        <f t="shared" si="0"/>
        <v>160</v>
      </c>
      <c r="J14" s="24">
        <f>SUM(J12:J13)</f>
        <v>108</v>
      </c>
      <c r="K14" s="24">
        <f>SUM(K12:K13)</f>
        <v>10</v>
      </c>
      <c r="L14" s="24">
        <f>SUM(L12:L13)</f>
        <v>118</v>
      </c>
      <c r="M14" s="24">
        <f>SUM(M12:M13)</f>
        <v>217</v>
      </c>
      <c r="N14" s="24">
        <f>SUM(N12:N13)</f>
        <v>2</v>
      </c>
      <c r="O14" s="24">
        <f t="shared" si="1"/>
        <v>219</v>
      </c>
      <c r="P14" s="24">
        <f>SUM(P12:P13)</f>
        <v>503</v>
      </c>
      <c r="Q14" s="24">
        <f>SUM(Q12:Q13)</f>
        <v>52</v>
      </c>
      <c r="R14" s="24">
        <f>SUM(P14:Q14)</f>
        <v>555</v>
      </c>
      <c r="S14" s="24">
        <f>SUM(S12:S13)</f>
        <v>2005</v>
      </c>
      <c r="T14" s="24">
        <f t="shared" ref="T14" si="3">SUM(T12:T13)</f>
        <v>153</v>
      </c>
      <c r="U14" s="24">
        <f t="shared" si="2"/>
        <v>2158</v>
      </c>
      <c r="V14" s="13"/>
      <c r="W14" s="4"/>
      <c r="X14" s="5"/>
      <c r="Y14" s="5"/>
      <c r="Z14" s="5"/>
      <c r="AA14" s="5"/>
      <c r="AB14" s="5"/>
      <c r="AC14" s="5"/>
      <c r="AD14" s="5"/>
      <c r="AE14" s="5"/>
      <c r="AF14" s="14"/>
      <c r="AG14" s="14"/>
      <c r="AH14" s="14"/>
      <c r="AI14" s="1"/>
      <c r="AJ14" s="1"/>
      <c r="AK14" s="1"/>
    </row>
    <row r="15" spans="1:37" ht="24.95" customHeight="1" x14ac:dyDescent="0.25">
      <c r="A15" s="40"/>
      <c r="B15" s="41" t="s">
        <v>9</v>
      </c>
      <c r="C15" s="21" t="s">
        <v>7</v>
      </c>
      <c r="D15" s="25">
        <f>SUM('[1]دائرة الصحة ابوظبي'!E9+'[1]وزارة الصحة'!E8)</f>
        <v>2125</v>
      </c>
      <c r="E15" s="25">
        <f>SUM('[1]دائرة الصحة ابوظبي'!E18+'[1]قطاع خاص بالامارات الشمالية'!E8)</f>
        <v>3470</v>
      </c>
      <c r="F15" s="26">
        <f>SUM(D15:E15)</f>
        <v>5595</v>
      </c>
      <c r="G15" s="27">
        <f>SUM('[1]دائرة الصحة ابوظبي'!F9+'[1]وزارة الصحة'!F8)</f>
        <v>103</v>
      </c>
      <c r="H15" s="27">
        <f>SUM('[1]دائرة الصحة ابوظبي'!F18+'[1]قطاع خاص بالامارات الشمالية'!F8)</f>
        <v>992</v>
      </c>
      <c r="I15" s="24">
        <f>SUM(G15:H15)</f>
        <v>1095</v>
      </c>
      <c r="J15" s="28">
        <f>SUM('[1]دائرة الصحة ابوظبي'!G9+'[1]وزارة الصحة'!G8)</f>
        <v>570</v>
      </c>
      <c r="K15" s="28">
        <f>SUM('[1]دائرة الصحة ابوظبي'!G18+'[1]قطاع خاص بالامارات الشمالية'!G8)</f>
        <v>1407</v>
      </c>
      <c r="L15" s="24">
        <f>SUM(J15:K15)</f>
        <v>1977</v>
      </c>
      <c r="M15" s="27">
        <f>SUM('[1]دائرة الصحة ابوظبي'!H9+'[1]وزارة الصحة'!H8)</f>
        <v>2126</v>
      </c>
      <c r="N15" s="27">
        <f>SUM('[1]دائرة الصحة ابوظبي'!H18+'[1]قطاع خاص بالامارات الشمالية'!H8)</f>
        <v>4376</v>
      </c>
      <c r="O15" s="24">
        <f>SUM(M15:N15)</f>
        <v>6502</v>
      </c>
      <c r="P15" s="28">
        <f>SUM('[1]دائرة الصحة ابوظبي'!I9+'[1]وزارة الصحة'!I8)</f>
        <v>2304</v>
      </c>
      <c r="Q15" s="27">
        <f>SUM('[1]دائرة الصحة ابوظبي'!I18+'[1]قطاع خاص بالامارات الشمالية'!I8)</f>
        <v>1956</v>
      </c>
      <c r="R15" s="24">
        <f>SUM(P15:Q15)</f>
        <v>4260</v>
      </c>
      <c r="S15" s="27">
        <f>SUM(D15+G15+J15+M15+P15)</f>
        <v>7228</v>
      </c>
      <c r="T15" s="27">
        <f>SUM(E15+H15+K15+N15+Q15)</f>
        <v>12201</v>
      </c>
      <c r="U15" s="29">
        <f>SUM(S15:T15)</f>
        <v>19429</v>
      </c>
      <c r="V15" s="12"/>
      <c r="W15" s="13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7" ht="24.95" customHeight="1" x14ac:dyDescent="0.25">
      <c r="A16" s="40"/>
      <c r="B16" s="41"/>
      <c r="C16" s="21" t="s">
        <v>8</v>
      </c>
      <c r="D16" s="25">
        <f>SUM('[1]دائرة الصحة ابوظبي'!E10+'[1]وزارة الصحة'!E9)</f>
        <v>1050</v>
      </c>
      <c r="E16" s="25">
        <f>SUM('[1]دائرة الصحة ابوظبي'!E19+'[1]قطاع خاص بالامارات الشمالية'!E9)</f>
        <v>2006</v>
      </c>
      <c r="F16" s="26">
        <f t="shared" ref="F16:F17" si="4">SUM(D16:E16)</f>
        <v>3056</v>
      </c>
      <c r="G16" s="27">
        <f>SUM('[1]دائرة الصحة ابوظبي'!F10+'[1]وزارة الصحة'!F9)</f>
        <v>88</v>
      </c>
      <c r="H16" s="27">
        <f>SUM('[1]دائرة الصحة ابوظبي'!F19+'[1]قطاع خاص بالامارات الشمالية'!F9)</f>
        <v>806</v>
      </c>
      <c r="I16" s="24">
        <f t="shared" ref="I16:I17" si="5">SUM(G16:H16)</f>
        <v>894</v>
      </c>
      <c r="J16" s="28">
        <f>SUM('[1]دائرة الصحة ابوظبي'!G10+'[1]وزارة الصحة'!G9)</f>
        <v>550</v>
      </c>
      <c r="K16" s="28">
        <f>SUM('[1]دائرة الصحة ابوظبي'!G19+'[1]قطاع خاص بالامارات الشمالية'!G9)</f>
        <v>1474</v>
      </c>
      <c r="L16" s="24">
        <f>SUM(J16:K16)</f>
        <v>2024</v>
      </c>
      <c r="M16" s="27">
        <f>SUM('[1]دائرة الصحة ابوظبي'!H10+'[1]وزارة الصحة'!H9)</f>
        <v>7701</v>
      </c>
      <c r="N16" s="27">
        <f>SUM('[1]دائرة الصحة ابوظبي'!H19+'[1]قطاع خاص بالامارات الشمالية'!H9)</f>
        <v>13230</v>
      </c>
      <c r="O16" s="24">
        <f t="shared" ref="O16:O17" si="6">SUM(M16:N16)</f>
        <v>20931</v>
      </c>
      <c r="P16" s="28">
        <f>SUM('[1]دائرة الصحة ابوظبي'!I10+'[1]وزارة الصحة'!I9)</f>
        <v>1963</v>
      </c>
      <c r="Q16" s="27">
        <f>SUM('[1]دائرة الصحة ابوظبي'!I19+'[1]قطاع خاص بالامارات الشمالية'!I9)</f>
        <v>2716</v>
      </c>
      <c r="R16" s="24">
        <f t="shared" ref="R16" si="7">SUM(P16:Q16)</f>
        <v>4679</v>
      </c>
      <c r="S16" s="27">
        <f>SUM(D16+G16+J16+M16+P16)</f>
        <v>11352</v>
      </c>
      <c r="T16" s="27">
        <f>SUM(E16+H16+K16+N16+Q16)</f>
        <v>20232</v>
      </c>
      <c r="U16" s="29">
        <f>SUM(S16:T16)</f>
        <v>31584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6" ht="24.95" customHeight="1" x14ac:dyDescent="0.25">
      <c r="A17" s="40"/>
      <c r="B17" s="41"/>
      <c r="C17" s="22" t="s">
        <v>4</v>
      </c>
      <c r="D17" s="26">
        <f>SUM(D15:D16)</f>
        <v>3175</v>
      </c>
      <c r="E17" s="26">
        <f>SUM(E15:E16)</f>
        <v>5476</v>
      </c>
      <c r="F17" s="26">
        <f t="shared" si="4"/>
        <v>8651</v>
      </c>
      <c r="G17" s="29">
        <f>SUM(G15:G16)</f>
        <v>191</v>
      </c>
      <c r="H17" s="29">
        <f>SUM(H15:H16)</f>
        <v>1798</v>
      </c>
      <c r="I17" s="24">
        <f t="shared" si="5"/>
        <v>1989</v>
      </c>
      <c r="J17" s="29">
        <f>SUM(J15:J16)</f>
        <v>1120</v>
      </c>
      <c r="K17" s="29">
        <f>SUM(K15:K16)</f>
        <v>2881</v>
      </c>
      <c r="L17" s="24">
        <f t="shared" ref="L17" si="8">SUM(J17:K17)</f>
        <v>4001</v>
      </c>
      <c r="M17" s="29">
        <f>SUM(M15:M16)</f>
        <v>9827</v>
      </c>
      <c r="N17" s="29">
        <f>SUM(N15:N16)</f>
        <v>17606</v>
      </c>
      <c r="O17" s="24">
        <f t="shared" si="6"/>
        <v>27433</v>
      </c>
      <c r="P17" s="29">
        <f>SUM(P15:P16)</f>
        <v>4267</v>
      </c>
      <c r="Q17" s="29">
        <f>SUM(Q15:Q16)</f>
        <v>4672</v>
      </c>
      <c r="R17" s="24">
        <f>SUM(P17:Q17)</f>
        <v>8939</v>
      </c>
      <c r="S17" s="29">
        <f>SUM(S15:S16)</f>
        <v>18580</v>
      </c>
      <c r="T17" s="29">
        <f t="shared" ref="T17:U17" si="9">SUM(T15:T16)</f>
        <v>32433</v>
      </c>
      <c r="U17" s="29">
        <f t="shared" si="9"/>
        <v>51013</v>
      </c>
      <c r="V17" s="12"/>
      <c r="W17" s="12"/>
      <c r="X17" s="12"/>
      <c r="Y17" s="12"/>
      <c r="Z17" s="12"/>
      <c r="AA17" s="12" t="s">
        <v>10</v>
      </c>
      <c r="AB17" s="12"/>
      <c r="AC17" s="12"/>
      <c r="AD17" s="12"/>
      <c r="AE17" s="12"/>
      <c r="AF17" s="12"/>
      <c r="AG17" s="12"/>
      <c r="AH17" s="12"/>
    </row>
    <row r="18" spans="1:36" ht="24.95" customHeight="1" x14ac:dyDescent="0.25">
      <c r="A18" s="40"/>
      <c r="B18" s="41" t="s">
        <v>4</v>
      </c>
      <c r="C18" s="21" t="s">
        <v>7</v>
      </c>
      <c r="D18" s="30">
        <f>SUM(D12+D15)</f>
        <v>2415</v>
      </c>
      <c r="E18" s="30">
        <f>SUM(E12+E15)</f>
        <v>3507</v>
      </c>
      <c r="F18" s="26">
        <f>SUM(D18:E18)</f>
        <v>5922</v>
      </c>
      <c r="G18" s="28">
        <f t="shared" ref="G18:N20" si="10">SUM(G12+G15)</f>
        <v>137</v>
      </c>
      <c r="H18" s="28">
        <f t="shared" si="10"/>
        <v>998</v>
      </c>
      <c r="I18" s="24">
        <f t="shared" si="10"/>
        <v>1135</v>
      </c>
      <c r="J18" s="28">
        <f t="shared" si="10"/>
        <v>572</v>
      </c>
      <c r="K18" s="28">
        <f t="shared" si="10"/>
        <v>1409</v>
      </c>
      <c r="L18" s="24">
        <f t="shared" si="10"/>
        <v>1981</v>
      </c>
      <c r="M18" s="28">
        <f t="shared" si="10"/>
        <v>2134</v>
      </c>
      <c r="N18" s="31">
        <f t="shared" si="10"/>
        <v>4377</v>
      </c>
      <c r="O18" s="24">
        <f>SUM(M18:N18)</f>
        <v>6511</v>
      </c>
      <c r="P18" s="28">
        <f>SUM(P12+P15)</f>
        <v>2375</v>
      </c>
      <c r="Q18" s="30">
        <f>SUM(Q12+Q15)</f>
        <v>1959</v>
      </c>
      <c r="R18" s="24">
        <f>SUM(P18:Q18)</f>
        <v>4334</v>
      </c>
      <c r="S18" s="28">
        <f>SUM(S12+S15)</f>
        <v>7633</v>
      </c>
      <c r="T18" s="28">
        <f>SUM(T12+T15)</f>
        <v>12250</v>
      </c>
      <c r="U18" s="26">
        <f>SUM(S18:T18)</f>
        <v>19883</v>
      </c>
      <c r="V18" s="12"/>
      <c r="W18" s="45" t="s">
        <v>11</v>
      </c>
      <c r="X18" s="45"/>
      <c r="Y18" s="45"/>
      <c r="Z18" s="12"/>
      <c r="AA18" s="12"/>
      <c r="AB18" s="12"/>
      <c r="AC18" s="13"/>
      <c r="AD18" s="12"/>
      <c r="AE18" s="12"/>
      <c r="AF18" s="12"/>
      <c r="AG18" s="12"/>
      <c r="AH18" s="12"/>
    </row>
    <row r="19" spans="1:36" ht="24.95" customHeight="1" x14ac:dyDescent="0.25">
      <c r="A19" s="40"/>
      <c r="B19" s="41"/>
      <c r="C19" s="21" t="s">
        <v>8</v>
      </c>
      <c r="D19" s="30">
        <f>SUM(D13+D16)</f>
        <v>1798</v>
      </c>
      <c r="E19" s="30">
        <f>SUM(E13+E16)</f>
        <v>2037</v>
      </c>
      <c r="F19" s="26">
        <f t="shared" ref="F19:F20" si="11">SUM(D19:E19)</f>
        <v>3835</v>
      </c>
      <c r="G19" s="28">
        <f t="shared" si="10"/>
        <v>193</v>
      </c>
      <c r="H19" s="28">
        <f>SUM(H13+H16)</f>
        <v>821</v>
      </c>
      <c r="I19" s="24">
        <f>SUM(I13+I16)</f>
        <v>1014</v>
      </c>
      <c r="J19" s="28">
        <f>SUM(J13+J16)</f>
        <v>656</v>
      </c>
      <c r="K19" s="28">
        <f>SUM(K13+K16)</f>
        <v>1482</v>
      </c>
      <c r="L19" s="24">
        <f>SUM(J19:K19)</f>
        <v>2138</v>
      </c>
      <c r="M19" s="28">
        <f>SUM(M13+M16)</f>
        <v>7910</v>
      </c>
      <c r="N19" s="31">
        <f>SUM(N13+N16)</f>
        <v>13231</v>
      </c>
      <c r="O19" s="24">
        <f t="shared" ref="O19:O20" si="12">SUM(M19:N19)</f>
        <v>21141</v>
      </c>
      <c r="P19" s="28">
        <f>SUM(P13+P16)</f>
        <v>2395</v>
      </c>
      <c r="Q19" s="30">
        <f>SUM(Q13+Q16)</f>
        <v>2765</v>
      </c>
      <c r="R19" s="24">
        <f t="shared" ref="R19:R20" si="13">SUM(P19:Q19)</f>
        <v>5160</v>
      </c>
      <c r="S19" s="28">
        <f>SUM(S13+S16)</f>
        <v>12952</v>
      </c>
      <c r="T19" s="28">
        <f>SUM(T13+T16)</f>
        <v>20336</v>
      </c>
      <c r="U19" s="26">
        <f t="shared" ref="U19" si="14">SUM(S19:T19)</f>
        <v>33288</v>
      </c>
      <c r="V19" s="12"/>
      <c r="W19" s="46" t="s">
        <v>12</v>
      </c>
      <c r="X19" s="46"/>
      <c r="Y19" s="46"/>
      <c r="Z19" s="46"/>
      <c r="AA19" s="46"/>
      <c r="AB19" s="12"/>
      <c r="AC19" s="12"/>
      <c r="AD19" s="12"/>
      <c r="AE19" s="12"/>
      <c r="AF19" s="12"/>
      <c r="AG19" s="12"/>
      <c r="AH19" s="12"/>
    </row>
    <row r="20" spans="1:36" ht="24.95" customHeight="1" x14ac:dyDescent="0.25">
      <c r="A20" s="40"/>
      <c r="B20" s="41"/>
      <c r="C20" s="22" t="s">
        <v>4</v>
      </c>
      <c r="D20" s="26">
        <f>SUM(D18:D19)</f>
        <v>4213</v>
      </c>
      <c r="E20" s="26">
        <f>SUM(E18:E19)</f>
        <v>5544</v>
      </c>
      <c r="F20" s="26">
        <f t="shared" si="11"/>
        <v>9757</v>
      </c>
      <c r="G20" s="29">
        <f t="shared" si="10"/>
        <v>330</v>
      </c>
      <c r="H20" s="29">
        <f t="shared" ref="H20:N20" si="15">SUM(H18:H19)</f>
        <v>1819</v>
      </c>
      <c r="I20" s="24">
        <f t="shared" si="15"/>
        <v>2149</v>
      </c>
      <c r="J20" s="29">
        <f t="shared" si="15"/>
        <v>1228</v>
      </c>
      <c r="K20" s="29">
        <f t="shared" si="15"/>
        <v>2891</v>
      </c>
      <c r="L20" s="24">
        <f t="shared" si="15"/>
        <v>4119</v>
      </c>
      <c r="M20" s="29">
        <f t="shared" si="15"/>
        <v>10044</v>
      </c>
      <c r="N20" s="29">
        <f t="shared" si="15"/>
        <v>17608</v>
      </c>
      <c r="O20" s="24">
        <f t="shared" si="12"/>
        <v>27652</v>
      </c>
      <c r="P20" s="29">
        <f>SUM(P18:P19)</f>
        <v>4770</v>
      </c>
      <c r="Q20" s="29">
        <f>SUM(Q18:Q19)</f>
        <v>4724</v>
      </c>
      <c r="R20" s="24">
        <f t="shared" si="13"/>
        <v>9494</v>
      </c>
      <c r="S20" s="29">
        <f>SUM(S18:S19)</f>
        <v>20585</v>
      </c>
      <c r="T20" s="29">
        <f>SUM(T18:T19)</f>
        <v>32586</v>
      </c>
      <c r="U20" s="26">
        <f>SUM(S20:T20)</f>
        <v>53171</v>
      </c>
      <c r="V20" s="12"/>
      <c r="W20" s="51" t="s">
        <v>13</v>
      </c>
      <c r="X20" s="51"/>
      <c r="Y20" s="51"/>
      <c r="Z20" s="51"/>
      <c r="AA20" s="51"/>
      <c r="AB20" s="12"/>
      <c r="AC20" s="12"/>
      <c r="AD20" s="12"/>
      <c r="AE20" s="12"/>
      <c r="AF20" s="12"/>
      <c r="AG20" s="12"/>
      <c r="AH20" s="12"/>
    </row>
    <row r="21" spans="1:36" ht="24.95" customHeight="1" x14ac:dyDescent="0.2">
      <c r="A21" s="40" t="s">
        <v>14</v>
      </c>
      <c r="B21" s="41" t="s">
        <v>6</v>
      </c>
      <c r="C21" s="21" t="s">
        <v>7</v>
      </c>
      <c r="D21" s="8">
        <f>SUM('[1]وزارة الصحة'!E14+'[1]هيئة الصحة دبي'!E5)</f>
        <v>105</v>
      </c>
      <c r="E21" s="8">
        <f>SUM('[1]هيئة الصحة دبي'!E14+'[1]مدينة دبي الطبية'!G7+'[1]قطاع خاص بالامارات الشمالية'!E14)</f>
        <v>128</v>
      </c>
      <c r="F21" s="22">
        <f>SUM(D21:E21)</f>
        <v>233</v>
      </c>
      <c r="G21" s="8">
        <f>SUM('[1]وزارة الصحة'!F14+'[1]هيئة الصحة دبي'!F5)</f>
        <v>19</v>
      </c>
      <c r="H21" s="8">
        <f>SUM('[1]هيئة الصحة دبي'!F14+'[1]مدينة دبي الطبية'!H7+'[1]قطاع خاص بالامارات الشمالية'!F14)</f>
        <v>23</v>
      </c>
      <c r="I21" s="22">
        <f>SUM(G21:H21)</f>
        <v>42</v>
      </c>
      <c r="J21" s="8">
        <f>SUM('[1]وزارة الصحة'!G14+'[1]هيئة الصحة دبي'!G5)</f>
        <v>5</v>
      </c>
      <c r="K21" s="8">
        <f>SUM('[1]هيئة الصحة دبي'!G14+'[1]مدينة دبي الطبية'!L7+'[1]قطاع خاص بالامارات الشمالية'!G14)</f>
        <v>2</v>
      </c>
      <c r="L21" s="22">
        <f>SUM(J21:K21)</f>
        <v>7</v>
      </c>
      <c r="M21" s="8">
        <f>SUM('[1]وزارة الصحة'!H14+'[1]هيئة الصحة دبي'!H5)</f>
        <v>0</v>
      </c>
      <c r="N21" s="8">
        <f>SUM('[1]هيئة الصحة دبي'!H14+'[1]مدينة دبي الطبية'!J7+'[1]مدينة دبي الطبية'!K7+'[1]قطاع خاص بالامارات الشمالية'!H14)</f>
        <v>5</v>
      </c>
      <c r="O21" s="22">
        <f>SUM(M21:N21)</f>
        <v>5</v>
      </c>
      <c r="P21" s="8">
        <f>SUM('[1]وزارة الصحة'!I14+'[1]هيئة الصحة دبي'!I5)</f>
        <v>28</v>
      </c>
      <c r="Q21" s="8">
        <f>SUM('[1]هيئة الصحة دبي'!I14+'[1]مدينة دبي الطبية'!I7+'[1]مدينة دبي الطبية'!M7+'[1]مدينة دبي الطبية'!N7+'[1]مدينة دبي الطبية'!O7+'[1]قطاع خاص بالامارات الشمالية'!I14)</f>
        <v>16</v>
      </c>
      <c r="R21" s="22">
        <f>SUM(P21:Q21)</f>
        <v>44</v>
      </c>
      <c r="S21" s="8">
        <f>SUM(D21+G21+J21+M21+P21)</f>
        <v>157</v>
      </c>
      <c r="T21" s="8">
        <f>SUM(E21+H21+K21+N21+Q21)</f>
        <v>174</v>
      </c>
      <c r="U21" s="22">
        <f>SUM(S21:T21)</f>
        <v>331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6" ht="24.95" customHeight="1" x14ac:dyDescent="0.25">
      <c r="A22" s="40"/>
      <c r="B22" s="41"/>
      <c r="C22" s="21" t="s">
        <v>8</v>
      </c>
      <c r="D22" s="8">
        <f>SUM('[1]وزارة الصحة'!E15+'[1]هيئة الصحة دبي'!E6)</f>
        <v>394</v>
      </c>
      <c r="E22" s="8">
        <f>SUM('[1]هيئة الصحة دبي'!E15+'[1]مدينة دبي الطبية'!G8+'[1]قطاع خاص بالامارات الشمالية'!E18)</f>
        <v>94</v>
      </c>
      <c r="F22" s="22">
        <f>SUM(D22:E22)</f>
        <v>488</v>
      </c>
      <c r="G22" s="8">
        <f>SUM('[1]وزارة الصحة'!F15+'[1]هيئة الصحة دبي'!F6)</f>
        <v>121</v>
      </c>
      <c r="H22" s="8">
        <f>SUM('[1]هيئة الصحة دبي'!F15+'[1]مدينة دبي الطبية'!H8+'[1]قطاع خاص بالامارات الشمالية'!F15)</f>
        <v>23</v>
      </c>
      <c r="I22" s="22">
        <f t="shared" ref="I22:I28" si="16">SUM(G22:H22)</f>
        <v>144</v>
      </c>
      <c r="J22" s="8">
        <f>SUM('[1]وزارة الصحة'!G15+'[1]هيئة الصحة دبي'!G6)</f>
        <v>109</v>
      </c>
      <c r="K22" s="8">
        <f>SUM('[1]هيئة الصحة دبي'!G15+'[1]مدينة دبي الطبية'!L8+'[1]قطاع خاص بالامارات الشمالية'!G15)</f>
        <v>12</v>
      </c>
      <c r="L22" s="22">
        <f t="shared" ref="L22:L28" si="17">SUM(J22:K22)</f>
        <v>121</v>
      </c>
      <c r="M22" s="8">
        <f>SUM('[1]وزارة الصحة'!H15+'[1]هيئة الصحة دبي'!H6)</f>
        <v>59</v>
      </c>
      <c r="N22" s="8">
        <f>SUM('[1]هيئة الصحة دبي'!H15+'[1]مدينة دبي الطبية'!J8+'[1]مدينة دبي الطبية'!K8+'[1]قطاع خاص بالامارات الشمالية'!H15)</f>
        <v>46</v>
      </c>
      <c r="O22" s="22">
        <f t="shared" ref="O22:O29" si="18">SUM(M22:N22)</f>
        <v>105</v>
      </c>
      <c r="P22" s="8">
        <f>SUM('[1]وزارة الصحة'!I15+'[1]هيئة الصحة دبي'!I6)</f>
        <v>405</v>
      </c>
      <c r="Q22" s="8">
        <f>SUM('[1]هيئة الصحة دبي'!I15+'[1]مدينة دبي الطبية'!I8+'[1]مدينة دبي الطبية'!M8+'[1]مدينة دبي الطبية'!N8+'[1]مدينة دبي الطبية'!O8+'[1]قطاع خاص بالامارات الشمالية'!I15)</f>
        <v>32</v>
      </c>
      <c r="R22" s="22">
        <f t="shared" ref="R22:R26" si="19">SUM(P22:Q22)</f>
        <v>437</v>
      </c>
      <c r="S22" s="8">
        <f>SUM(D22+G22+J22+M22+P22)</f>
        <v>1088</v>
      </c>
      <c r="T22" s="8">
        <f>SUM(E22+H22+K22+N22+Q22)</f>
        <v>207</v>
      </c>
      <c r="U22" s="22">
        <f>SUM(S22:T22)</f>
        <v>1295</v>
      </c>
      <c r="V22" s="12"/>
      <c r="W22" s="45" t="s">
        <v>15</v>
      </c>
      <c r="X22" s="45"/>
      <c r="Y22" s="45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6" ht="24.95" customHeight="1" x14ac:dyDescent="0.2">
      <c r="A23" s="40"/>
      <c r="B23" s="41"/>
      <c r="C23" s="22" t="s">
        <v>4</v>
      </c>
      <c r="D23" s="22">
        <f>SUM(D21:D22)</f>
        <v>499</v>
      </c>
      <c r="E23" s="22">
        <f>SUM(E21:E22)</f>
        <v>222</v>
      </c>
      <c r="F23" s="22">
        <f t="shared" ref="F23" si="20">SUM(F21:F22)</f>
        <v>721</v>
      </c>
      <c r="G23" s="22">
        <f>SUM(G21:G22)</f>
        <v>140</v>
      </c>
      <c r="H23" s="22">
        <f t="shared" ref="H23:U23" si="21">SUM(H21:H22)</f>
        <v>46</v>
      </c>
      <c r="I23" s="22">
        <f t="shared" si="16"/>
        <v>186</v>
      </c>
      <c r="J23" s="22">
        <f t="shared" si="21"/>
        <v>114</v>
      </c>
      <c r="K23" s="22">
        <f t="shared" si="21"/>
        <v>14</v>
      </c>
      <c r="L23" s="22">
        <f t="shared" si="17"/>
        <v>128</v>
      </c>
      <c r="M23" s="22">
        <f t="shared" si="21"/>
        <v>59</v>
      </c>
      <c r="N23" s="22">
        <f t="shared" si="21"/>
        <v>51</v>
      </c>
      <c r="O23" s="22">
        <f t="shared" si="18"/>
        <v>110</v>
      </c>
      <c r="P23" s="22">
        <f t="shared" si="21"/>
        <v>433</v>
      </c>
      <c r="Q23" s="22">
        <f t="shared" si="21"/>
        <v>48</v>
      </c>
      <c r="R23" s="22">
        <f t="shared" si="19"/>
        <v>481</v>
      </c>
      <c r="S23" s="22">
        <f t="shared" si="21"/>
        <v>1245</v>
      </c>
      <c r="T23" s="22">
        <f t="shared" si="21"/>
        <v>381</v>
      </c>
      <c r="U23" s="22">
        <f t="shared" si="21"/>
        <v>1626</v>
      </c>
      <c r="V23" s="12"/>
      <c r="W23" s="46" t="s">
        <v>16</v>
      </c>
      <c r="X23" s="46"/>
      <c r="Y23" s="46"/>
      <c r="Z23" s="46"/>
      <c r="AA23" s="46"/>
      <c r="AB23" s="12"/>
      <c r="AC23" s="12"/>
      <c r="AD23" s="12"/>
      <c r="AE23" s="12"/>
      <c r="AF23" s="12"/>
      <c r="AG23" s="12"/>
      <c r="AH23" s="12"/>
    </row>
    <row r="24" spans="1:36" ht="24.95" customHeight="1" x14ac:dyDescent="0.25">
      <c r="A24" s="40"/>
      <c r="B24" s="41" t="s">
        <v>9</v>
      </c>
      <c r="C24" s="21" t="s">
        <v>7</v>
      </c>
      <c r="D24" s="32">
        <f>SUM('[1]وزارة الصحة'!E17+'[1]هيئة الصحة دبي'!E8)</f>
        <v>868</v>
      </c>
      <c r="E24" s="33">
        <f>SUM('[1]هيئة الصحة دبي'!E17+'[1]مدينة دبي الطبية'!G10+'[1]قطاع خاص بالامارات الشمالية'!E17)</f>
        <v>4238</v>
      </c>
      <c r="F24" s="18">
        <f>SUM(D24:E24)</f>
        <v>5106</v>
      </c>
      <c r="G24" s="32">
        <f>SUM('[1]وزارة الصحة'!F17+'[1]هيئة الصحة دبي'!F8)</f>
        <v>38</v>
      </c>
      <c r="H24" s="33">
        <f>SUM('[1]هيئة الصحة دبي'!F17+'[1]مدينة دبي الطبية'!H10+'[1]قطاع خاص بالامارات الشمالية'!F17)</f>
        <v>1015</v>
      </c>
      <c r="I24" s="22">
        <f t="shared" si="16"/>
        <v>1053</v>
      </c>
      <c r="J24" s="16">
        <f>SUM('[1]وزارة الصحة'!G17+'[1]هيئة الصحة دبي'!G8)</f>
        <v>158</v>
      </c>
      <c r="K24" s="16">
        <f>SUM('[1]هيئة الصحة دبي'!G17+'[1]مدينة دبي الطبية'!L10+'[1]قطاع خاص بالامارات الشمالية'!G17)</f>
        <v>504</v>
      </c>
      <c r="L24" s="22">
        <f t="shared" si="17"/>
        <v>662</v>
      </c>
      <c r="M24" s="32">
        <f>SUM('[1]وزارة الصحة'!H17+'[1]هيئة الصحة دبي'!H8)</f>
        <v>832</v>
      </c>
      <c r="N24" s="33">
        <f>SUM('[1]هيئة الصحة دبي'!H17+'[1]مدينة دبي الطبية'!J10+'[1]مدينة دبي الطبية'!K10+'[1]قطاع خاص بالامارات الشمالية'!H17)</f>
        <v>1934</v>
      </c>
      <c r="O24" s="22">
        <f t="shared" si="18"/>
        <v>2766</v>
      </c>
      <c r="P24" s="16">
        <f>SUM('[1]وزارة الصحة'!I17+'[1]هيئة الصحة دبي'!I8)</f>
        <v>1105</v>
      </c>
      <c r="Q24" s="16">
        <f>SUM('[1]هيئة الصحة دبي'!I17+'[1]مدينة دبي الطبية'!I10+'[1]مدينة دبي الطبية'!M10+'[1]مدينة دبي الطبية'!N10+'[1]مدينة دبي الطبية'!O10+'[1]قطاع خاص بالامارات الشمالية'!I17)</f>
        <v>2599</v>
      </c>
      <c r="R24" s="22">
        <f t="shared" si="19"/>
        <v>3704</v>
      </c>
      <c r="S24" s="7">
        <f t="shared" ref="S24:U25" si="22">SUM(D24+G24+J24+M24+P24)</f>
        <v>3001</v>
      </c>
      <c r="T24" s="7">
        <f t="shared" si="22"/>
        <v>10290</v>
      </c>
      <c r="U24" s="17">
        <f t="shared" si="22"/>
        <v>13291</v>
      </c>
      <c r="V24" s="12"/>
      <c r="W24" s="46" t="s">
        <v>17</v>
      </c>
      <c r="X24" s="46"/>
      <c r="Y24" s="46"/>
      <c r="Z24" s="46"/>
      <c r="AA24" s="46"/>
      <c r="AB24" s="46"/>
      <c r="AC24" s="46"/>
      <c r="AD24" s="12"/>
      <c r="AE24" s="12"/>
      <c r="AF24" s="12"/>
      <c r="AG24" s="12"/>
      <c r="AH24" s="12"/>
    </row>
    <row r="25" spans="1:36" ht="24.95" customHeight="1" x14ac:dyDescent="0.25">
      <c r="A25" s="40"/>
      <c r="B25" s="41"/>
      <c r="C25" s="21" t="s">
        <v>8</v>
      </c>
      <c r="D25" s="32">
        <f>SUM('[1]وزارة الصحة'!E18+'[1]هيئة الصحة دبي'!E9)</f>
        <v>665</v>
      </c>
      <c r="E25" s="33">
        <f>SUM('[1]هيئة الصحة دبي'!E18+'[1]مدينة دبي الطبية'!G11+'[1]قطاع خاص بالامارات الشمالية'!E18)</f>
        <v>2711</v>
      </c>
      <c r="F25" s="18">
        <f>SUM(D25:E25)</f>
        <v>3376</v>
      </c>
      <c r="G25" s="32">
        <f>SUM('[1]وزارة الصحة'!F18+'[1]هيئة الصحة دبي'!F9)</f>
        <v>38</v>
      </c>
      <c r="H25" s="33">
        <f>SUM('[1]هيئة الصحة دبي'!F18+'[1]مدينة دبي الطبية'!H11+'[1]قطاع خاص بالامارات الشمالية'!F18)</f>
        <v>1045</v>
      </c>
      <c r="I25" s="22">
        <f t="shared" si="16"/>
        <v>1083</v>
      </c>
      <c r="J25" s="16">
        <f>SUM('[1]وزارة الصحة'!G18+'[1]هيئة الصحة دبي'!G9)</f>
        <v>84</v>
      </c>
      <c r="K25" s="16">
        <f>SUM('[1]هيئة الصحة دبي'!G18+'[1]مدينة دبي الطبية'!L11+'[1]قطاع خاص بالامارات الشمالية'!G18)</f>
        <v>550</v>
      </c>
      <c r="L25" s="22">
        <f t="shared" si="17"/>
        <v>634</v>
      </c>
      <c r="M25" s="32">
        <f>SUM('[1]وزارة الصحة'!H18+'[1]هيئة الصحة دبي'!H9)</f>
        <v>4116</v>
      </c>
      <c r="N25" s="33">
        <f>SUM('[1]هيئة الصحة دبي'!H18+'[1]مدينة دبي الطبية'!J11+'[1]مدينة دبي الطبية'!K11+'[1]قطاع خاص بالامارات الشمالية'!H18)</f>
        <v>10682</v>
      </c>
      <c r="O25" s="22">
        <f t="shared" si="18"/>
        <v>14798</v>
      </c>
      <c r="P25" s="16">
        <f>SUM('[1]وزارة الصحة'!I18+'[1]هيئة الصحة دبي'!I9)</f>
        <v>1109</v>
      </c>
      <c r="Q25" s="16">
        <f>SUM('[1]هيئة الصحة دبي'!I18+'[1]مدينة دبي الطبية'!I11+'[1]مدينة دبي الطبية'!M11+'[1]مدينة دبي الطبية'!N11+'[1]مدينة دبي الطبية'!O11+'[1]قطاع خاص بالامارات الشمالية'!I18)</f>
        <v>3493</v>
      </c>
      <c r="R25" s="22">
        <f t="shared" si="19"/>
        <v>4602</v>
      </c>
      <c r="S25" s="7">
        <f t="shared" si="22"/>
        <v>6012</v>
      </c>
      <c r="T25" s="7">
        <f t="shared" si="22"/>
        <v>18481</v>
      </c>
      <c r="U25" s="17">
        <f t="shared" si="22"/>
        <v>24493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6" ht="24.95" customHeight="1" x14ac:dyDescent="0.25">
      <c r="A26" s="40"/>
      <c r="B26" s="41"/>
      <c r="C26" s="22" t="s">
        <v>4</v>
      </c>
      <c r="D26" s="17">
        <f>SUM(D24:D25)</f>
        <v>1533</v>
      </c>
      <c r="E26" s="17">
        <f t="shared" ref="E26:F26" si="23">SUM(E24:E25)</f>
        <v>6949</v>
      </c>
      <c r="F26" s="17">
        <f t="shared" si="23"/>
        <v>8482</v>
      </c>
      <c r="G26" s="17">
        <f>SUM(G24:G25)</f>
        <v>76</v>
      </c>
      <c r="H26" s="17">
        <f>SUM(H24:H25)</f>
        <v>2060</v>
      </c>
      <c r="I26" s="22">
        <f t="shared" si="16"/>
        <v>2136</v>
      </c>
      <c r="J26" s="17">
        <f>SUM(J24:J25)</f>
        <v>242</v>
      </c>
      <c r="K26" s="17">
        <f>SUM(K24:K25)</f>
        <v>1054</v>
      </c>
      <c r="L26" s="22">
        <f t="shared" si="17"/>
        <v>1296</v>
      </c>
      <c r="M26" s="17">
        <f>SUM(M24:M25)</f>
        <v>4948</v>
      </c>
      <c r="N26" s="17">
        <f>SUM(N24:N25)</f>
        <v>12616</v>
      </c>
      <c r="O26" s="22">
        <f t="shared" si="18"/>
        <v>17564</v>
      </c>
      <c r="P26" s="17">
        <f>SUM(P24:P25)</f>
        <v>2214</v>
      </c>
      <c r="Q26" s="17">
        <f>SUM(Q24:Q25)</f>
        <v>6092</v>
      </c>
      <c r="R26" s="22">
        <f t="shared" si="19"/>
        <v>8306</v>
      </c>
      <c r="S26" s="17">
        <f>SUM(S24:S25)</f>
        <v>9013</v>
      </c>
      <c r="T26" s="17">
        <f>SUM(T24:T25)</f>
        <v>28771</v>
      </c>
      <c r="U26" s="17">
        <f>SUM(F26+I26+L26+O26+R26)</f>
        <v>37784</v>
      </c>
      <c r="V26" s="12"/>
      <c r="W26" s="45" t="s">
        <v>18</v>
      </c>
      <c r="X26" s="45"/>
      <c r="Y26" s="45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6" ht="24.95" customHeight="1" x14ac:dyDescent="0.2">
      <c r="A27" s="40"/>
      <c r="B27" s="41" t="s">
        <v>4</v>
      </c>
      <c r="C27" s="21" t="s">
        <v>7</v>
      </c>
      <c r="D27" s="16">
        <f>SUM(D21+D24)</f>
        <v>973</v>
      </c>
      <c r="E27" s="16">
        <f>SUM(E21+E24)</f>
        <v>4366</v>
      </c>
      <c r="F27" s="17">
        <f>SUM(D27:E27)</f>
        <v>5339</v>
      </c>
      <c r="G27" s="16">
        <f>SUM(G21+G24)</f>
        <v>57</v>
      </c>
      <c r="H27" s="16">
        <f>SUM(H21+H24)</f>
        <v>1038</v>
      </c>
      <c r="I27" s="22">
        <f t="shared" si="16"/>
        <v>1095</v>
      </c>
      <c r="J27" s="16">
        <f>SUM(J21+J24)</f>
        <v>163</v>
      </c>
      <c r="K27" s="16">
        <f>SUM(K21+K24)</f>
        <v>506</v>
      </c>
      <c r="L27" s="22">
        <f t="shared" si="17"/>
        <v>669</v>
      </c>
      <c r="M27" s="16">
        <f>SUM(M21+M24)</f>
        <v>832</v>
      </c>
      <c r="N27" s="34">
        <f>SUM(N21+N24)</f>
        <v>1939</v>
      </c>
      <c r="O27" s="22">
        <f t="shared" si="18"/>
        <v>2771</v>
      </c>
      <c r="P27" s="16">
        <f>SUM(P21+P24)</f>
        <v>1133</v>
      </c>
      <c r="Q27" s="16">
        <f>SUM(Q21+Q24)</f>
        <v>2615</v>
      </c>
      <c r="R27" s="22">
        <f>SUM(P27:Q27)</f>
        <v>3748</v>
      </c>
      <c r="S27" s="16">
        <f>SUM(S21+S24)</f>
        <v>3158</v>
      </c>
      <c r="T27" s="16">
        <f>SUM(T21+T24)</f>
        <v>10464</v>
      </c>
      <c r="U27" s="17">
        <f t="shared" ref="U27:U34" si="24">SUM(S27:T27)</f>
        <v>13622</v>
      </c>
      <c r="V27" s="12"/>
      <c r="W27" s="46" t="s">
        <v>19</v>
      </c>
      <c r="X27" s="46"/>
      <c r="Y27" s="46"/>
      <c r="Z27" s="46"/>
      <c r="AA27" s="46"/>
      <c r="AB27" s="46"/>
      <c r="AC27" s="46"/>
      <c r="AD27" s="12"/>
      <c r="AE27" s="12"/>
      <c r="AF27" s="12"/>
      <c r="AG27" s="12"/>
      <c r="AH27" s="12"/>
    </row>
    <row r="28" spans="1:36" ht="24.95" customHeight="1" x14ac:dyDescent="0.2">
      <c r="A28" s="40"/>
      <c r="B28" s="41"/>
      <c r="C28" s="21" t="s">
        <v>8</v>
      </c>
      <c r="D28" s="16">
        <f>SUM(D22+D25)</f>
        <v>1059</v>
      </c>
      <c r="E28" s="16">
        <f>SUM(E22+E25)</f>
        <v>2805</v>
      </c>
      <c r="F28" s="17">
        <f>SUM(D28:E28)</f>
        <v>3864</v>
      </c>
      <c r="G28" s="16">
        <f>SUM(G22+G25)</f>
        <v>159</v>
      </c>
      <c r="H28" s="16">
        <f>SUM(H22+H25)</f>
        <v>1068</v>
      </c>
      <c r="I28" s="22">
        <f t="shared" si="16"/>
        <v>1227</v>
      </c>
      <c r="J28" s="16">
        <f>SUM(J22+J25)</f>
        <v>193</v>
      </c>
      <c r="K28" s="16">
        <f>SUM(K22+K25)</f>
        <v>562</v>
      </c>
      <c r="L28" s="22">
        <f t="shared" si="17"/>
        <v>755</v>
      </c>
      <c r="M28" s="16">
        <f>SUM(M22+M25)</f>
        <v>4175</v>
      </c>
      <c r="N28" s="34">
        <f>SUM(N22+N25)</f>
        <v>10728</v>
      </c>
      <c r="O28" s="22">
        <f t="shared" si="18"/>
        <v>14903</v>
      </c>
      <c r="P28" s="16">
        <f>SUM(P22+P25)</f>
        <v>1514</v>
      </c>
      <c r="Q28" s="16">
        <f>SUM(Q22+Q25)</f>
        <v>3525</v>
      </c>
      <c r="R28" s="22">
        <f t="shared" ref="R28:R29" si="25">SUM(P28:Q28)</f>
        <v>5039</v>
      </c>
      <c r="S28" s="16">
        <f>SUM(S22+S25)</f>
        <v>7100</v>
      </c>
      <c r="T28" s="16">
        <f>SUM(T22+T25)</f>
        <v>18688</v>
      </c>
      <c r="U28" s="17">
        <f t="shared" si="24"/>
        <v>25788</v>
      </c>
      <c r="V28" s="12"/>
      <c r="W28" s="46" t="s">
        <v>20</v>
      </c>
      <c r="X28" s="46"/>
      <c r="Y28" s="46"/>
      <c r="Z28" s="46"/>
      <c r="AA28" s="46"/>
      <c r="AB28" s="12"/>
      <c r="AC28" s="12"/>
      <c r="AD28" s="12"/>
      <c r="AE28" s="12"/>
      <c r="AF28" s="12"/>
      <c r="AG28" s="12"/>
      <c r="AH28" s="12"/>
    </row>
    <row r="29" spans="1:36" ht="24.95" customHeight="1" x14ac:dyDescent="0.2">
      <c r="A29" s="40"/>
      <c r="B29" s="41"/>
      <c r="C29" s="22" t="s">
        <v>4</v>
      </c>
      <c r="D29" s="17">
        <f>SUM(D27:D28)</f>
        <v>2032</v>
      </c>
      <c r="E29" s="17">
        <f t="shared" ref="E29:F29" si="26">SUM(E27:E28)</f>
        <v>7171</v>
      </c>
      <c r="F29" s="17">
        <f t="shared" si="26"/>
        <v>9203</v>
      </c>
      <c r="G29" s="17">
        <f>SUM(G27:G28)</f>
        <v>216</v>
      </c>
      <c r="H29" s="17">
        <f t="shared" ref="H29:I29" si="27">SUM(H27:H28)</f>
        <v>2106</v>
      </c>
      <c r="I29" s="17">
        <f t="shared" si="27"/>
        <v>2322</v>
      </c>
      <c r="J29" s="17">
        <f>SUM(J27:J28)</f>
        <v>356</v>
      </c>
      <c r="K29" s="17">
        <f t="shared" ref="K29:L29" si="28">SUM(K27:K28)</f>
        <v>1068</v>
      </c>
      <c r="L29" s="17">
        <f t="shared" si="28"/>
        <v>1424</v>
      </c>
      <c r="M29" s="17">
        <f>SUM(M27:M28)</f>
        <v>5007</v>
      </c>
      <c r="N29" s="17">
        <f>SUM(N27:N28)</f>
        <v>12667</v>
      </c>
      <c r="O29" s="22">
        <f t="shared" si="18"/>
        <v>17674</v>
      </c>
      <c r="P29" s="17">
        <f>SUM(P27:P28)</f>
        <v>2647</v>
      </c>
      <c r="Q29" s="17">
        <f>SUM(Q27:Q28)</f>
        <v>6140</v>
      </c>
      <c r="R29" s="22">
        <f t="shared" si="25"/>
        <v>8787</v>
      </c>
      <c r="S29" s="17">
        <f>SUM(S27:S28)</f>
        <v>10258</v>
      </c>
      <c r="T29" s="17">
        <f>SUM(T27:T28)</f>
        <v>29152</v>
      </c>
      <c r="U29" s="17">
        <f t="shared" si="24"/>
        <v>39410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6" ht="24.95" customHeight="1" x14ac:dyDescent="0.25">
      <c r="A30" s="40" t="s">
        <v>21</v>
      </c>
      <c r="B30" s="41" t="s">
        <v>6</v>
      </c>
      <c r="C30" s="21" t="s">
        <v>7</v>
      </c>
      <c r="D30" s="8">
        <f>SUM('[1]وزارة الصحة'!E23+'[1]مستشفى الجامعي'!G7+'[1]جامعي للاسنان'!G7)</f>
        <v>23</v>
      </c>
      <c r="E30" s="8">
        <f>SUM('[1]قطاع خاص بالامارات الشمالية'!E23)</f>
        <v>13</v>
      </c>
      <c r="F30" s="22">
        <f>SUM(D30:E30)</f>
        <v>36</v>
      </c>
      <c r="G30" s="8">
        <f>SUM('[1]وزارة الصحة'!F23+'[1]مستشفى الجامعي'!H7+'[1]جامعي للاسنان'!H7)</f>
        <v>4</v>
      </c>
      <c r="H30" s="8">
        <f>SUM('[1]قطاع خاص بالامارات الشمالية'!F23)</f>
        <v>4</v>
      </c>
      <c r="I30" s="22">
        <f>SUM(G30:H30)</f>
        <v>8</v>
      </c>
      <c r="J30" s="8">
        <f>SUM('[1]وزارة الصحة'!G23+'[1]مستشفى الجامعي'!L7+'[1]جامعي للاسنان'!L7)</f>
        <v>0</v>
      </c>
      <c r="K30" s="8">
        <f>SUM('[1]قطاع خاص بالامارات الشمالية'!G23)</f>
        <v>0</v>
      </c>
      <c r="L30" s="22">
        <f>SUM(J30:K30)</f>
        <v>0</v>
      </c>
      <c r="M30" s="8">
        <f>SUM('[1]وزارة الصحة'!H23+'[1]مستشفى الجامعي'!J7+'[1]مستشفى الجامعي'!K7+'[1]جامعي للاسنان'!J7+'[1]جامعي للاسنان'!K7)</f>
        <v>0</v>
      </c>
      <c r="N30" s="8">
        <f>SUM('[1]قطاع خاص بالامارات الشمالية'!H23)</f>
        <v>0</v>
      </c>
      <c r="O30" s="22">
        <f>SUM(M30:N30)</f>
        <v>0</v>
      </c>
      <c r="P30" s="8">
        <f>SUM('[1]وزارة الصحة'!I23+'[1]مستشفى الجامعي'!I7+'[1]مستشفى الجامعي'!M7+'[1]مستشفى الجامعي'!N7+'[1]مستشفى الجامعي'!O7+'[1]جامعي للاسنان'!I7+'[1]جامعي للاسنان'!M7+'[1]جامعي للاسنان'!N7+'[1]جامعي للاسنان'!O7)</f>
        <v>4</v>
      </c>
      <c r="Q30" s="8">
        <f>SUM('[1]قطاع خاص بالامارات الشمالية'!I23)</f>
        <v>4</v>
      </c>
      <c r="R30" s="22">
        <f>SUM(P30:Q30)</f>
        <v>8</v>
      </c>
      <c r="S30" s="8">
        <f t="shared" ref="S30:T34" si="29">SUM(D30+G30+J30+M30+P30)</f>
        <v>31</v>
      </c>
      <c r="T30" s="8">
        <f t="shared" si="29"/>
        <v>21</v>
      </c>
      <c r="U30" s="22">
        <f t="shared" si="24"/>
        <v>52</v>
      </c>
      <c r="V30" s="12"/>
      <c r="W30" s="45" t="s">
        <v>22</v>
      </c>
      <c r="X30" s="45"/>
      <c r="Y30" s="45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6" ht="24.95" customHeight="1" x14ac:dyDescent="0.2">
      <c r="A31" s="40"/>
      <c r="B31" s="41"/>
      <c r="C31" s="21" t="s">
        <v>8</v>
      </c>
      <c r="D31" s="8">
        <f>SUM('[1]وزارة الصحة'!E24+'[1]مستشفى الجامعي'!G8+'[1]جامعي للاسنان'!G8)</f>
        <v>95</v>
      </c>
      <c r="E31" s="8">
        <f>SUM('[1]قطاع خاص بالامارات الشمالية'!E24)</f>
        <v>18</v>
      </c>
      <c r="F31" s="22">
        <f>SUM(D31:E31)</f>
        <v>113</v>
      </c>
      <c r="G31" s="8">
        <f>SUM('[1]وزارة الصحة'!F24+'[1]مستشفى الجامعي'!H8+'[1]جامعي للاسنان'!H8)</f>
        <v>61</v>
      </c>
      <c r="H31" s="8">
        <v>4</v>
      </c>
      <c r="I31" s="22">
        <f>SUM(G31:H31)</f>
        <v>65</v>
      </c>
      <c r="J31" s="8">
        <f>SUM('[1]وزارة الصحة'!G24+'[1]مستشفى الجامعي'!L8+'[1]جامعي للاسنان'!L8)</f>
        <v>51</v>
      </c>
      <c r="K31" s="8">
        <f>SUM('[1]قطاع خاص بالامارات الشمالية'!G24)</f>
        <v>0</v>
      </c>
      <c r="L31" s="22">
        <f>SUM(J31:K31)</f>
        <v>51</v>
      </c>
      <c r="M31" s="8">
        <f>SUM('[1]وزارة الصحة'!H24+'[1]مستشفى الجامعي'!J8+'[1]مستشفى الجامعي'!K8+'[1]جامعي للاسنان'!J8+'[1]جامعي للاسنان'!K8)</f>
        <v>88</v>
      </c>
      <c r="N31" s="8">
        <f>SUM('[1]قطاع خاص بالامارات الشمالية'!H24)</f>
        <v>0</v>
      </c>
      <c r="O31" s="22">
        <f>SUM(M31:N31)</f>
        <v>88</v>
      </c>
      <c r="P31" s="8">
        <f>SUM('[1]وزارة الصحة'!I24+'[1]مستشفى الجامعي'!I8+'[1]مستشفى الجامعي'!M8+'[1]مستشفى الجامعي'!N8+'[1]مستشفى الجامعي'!O8)</f>
        <v>244</v>
      </c>
      <c r="Q31" s="8">
        <f>SUM('[1]قطاع خاص بالامارات الشمالية'!I24)</f>
        <v>1</v>
      </c>
      <c r="R31" s="22">
        <f>SUM(P31:Q31)</f>
        <v>245</v>
      </c>
      <c r="S31" s="8">
        <f t="shared" si="29"/>
        <v>539</v>
      </c>
      <c r="T31" s="8">
        <f t="shared" si="29"/>
        <v>23</v>
      </c>
      <c r="U31" s="22">
        <f t="shared" si="24"/>
        <v>562</v>
      </c>
      <c r="V31" s="12"/>
      <c r="W31" s="48" t="s">
        <v>23</v>
      </c>
      <c r="X31" s="48"/>
      <c r="Y31" s="48"/>
      <c r="Z31" s="48"/>
      <c r="AA31" s="48"/>
      <c r="AB31" s="48"/>
      <c r="AC31" s="48"/>
      <c r="AD31" s="48"/>
      <c r="AE31" s="48"/>
      <c r="AF31" s="15"/>
      <c r="AG31" s="15"/>
      <c r="AH31" s="15"/>
      <c r="AI31" s="6"/>
      <c r="AJ31" s="6"/>
    </row>
    <row r="32" spans="1:36" ht="24.95" customHeight="1" x14ac:dyDescent="0.2">
      <c r="A32" s="40"/>
      <c r="B32" s="41"/>
      <c r="C32" s="22" t="s">
        <v>4</v>
      </c>
      <c r="D32" s="22">
        <f>SUM(D30:D31)</f>
        <v>118</v>
      </c>
      <c r="E32" s="22">
        <f>SUM(E30:E31)</f>
        <v>31</v>
      </c>
      <c r="F32" s="22">
        <f>SUM(F30:F31)</f>
        <v>149</v>
      </c>
      <c r="G32" s="22">
        <f>SUM(G30:G31)</f>
        <v>65</v>
      </c>
      <c r="H32" s="22">
        <f>SUM(H30:H31)</f>
        <v>8</v>
      </c>
      <c r="I32" s="22">
        <f>SUM(G32:H32)</f>
        <v>73</v>
      </c>
      <c r="J32" s="22">
        <f>SUM(J30:J31)</f>
        <v>51</v>
      </c>
      <c r="K32" s="22">
        <f>SUM(K30:K31)</f>
        <v>0</v>
      </c>
      <c r="L32" s="22">
        <f t="shared" ref="L32:L35" si="30">SUM(J32:K32)</f>
        <v>51</v>
      </c>
      <c r="M32" s="22">
        <f>SUM(M30:M31)</f>
        <v>88</v>
      </c>
      <c r="N32" s="22">
        <f>SUM(N30:N31)</f>
        <v>0</v>
      </c>
      <c r="O32" s="22">
        <f t="shared" ref="O32:O35" si="31">SUM(M32:N32)</f>
        <v>88</v>
      </c>
      <c r="P32" s="22">
        <f>SUM(P30:P31)</f>
        <v>248</v>
      </c>
      <c r="Q32" s="22">
        <f>SUM(Q30:Q31)</f>
        <v>5</v>
      </c>
      <c r="R32" s="22">
        <f>SUM(P32:Q32)</f>
        <v>253</v>
      </c>
      <c r="S32" s="22">
        <f t="shared" si="29"/>
        <v>570</v>
      </c>
      <c r="T32" s="22">
        <f t="shared" si="29"/>
        <v>44</v>
      </c>
      <c r="U32" s="22">
        <f t="shared" si="24"/>
        <v>614</v>
      </c>
      <c r="V32" s="12"/>
      <c r="W32" s="48"/>
      <c r="X32" s="48"/>
      <c r="Y32" s="48"/>
      <c r="Z32" s="48"/>
      <c r="AA32" s="48"/>
      <c r="AB32" s="48"/>
      <c r="AC32" s="48"/>
      <c r="AD32" s="48"/>
      <c r="AE32" s="48"/>
      <c r="AF32" s="12"/>
      <c r="AG32" s="12"/>
      <c r="AH32" s="12"/>
    </row>
    <row r="33" spans="1:34" ht="24.95" customHeight="1" x14ac:dyDescent="0.2">
      <c r="A33" s="40"/>
      <c r="B33" s="41" t="s">
        <v>9</v>
      </c>
      <c r="C33" s="21" t="s">
        <v>7</v>
      </c>
      <c r="D33" s="32">
        <f>SUM('[1]وزارة الصحة'!E26+'[1]مستشفى الجامعي'!G10+'[1]جامعي للاسنان'!G10)</f>
        <v>423</v>
      </c>
      <c r="E33" s="33">
        <f>SUM('[1]قطاع خاص بالامارات الشمالية'!E26)</f>
        <v>1093</v>
      </c>
      <c r="F33" s="22">
        <f>SUM(D33:E33)</f>
        <v>1516</v>
      </c>
      <c r="G33" s="7">
        <f>SUM('[1]وزارة الصحة'!F26+'[1]مستشفى الجامعي'!H10+'[1]جامعي للاسنان'!H10)</f>
        <v>30</v>
      </c>
      <c r="H33" s="16">
        <f>SUM('[1]قطاع خاص بالامارات الشمالية'!F26)</f>
        <v>389</v>
      </c>
      <c r="I33" s="22">
        <f t="shared" ref="I33:I35" si="32">SUM(G33:H33)</f>
        <v>419</v>
      </c>
      <c r="J33" s="16">
        <f>SUM('[1]وزارة الصحة'!G26+'[1]مستشفى الجامعي'!L10+'[1]جامعي للاسنان'!L10)</f>
        <v>17</v>
      </c>
      <c r="K33" s="16">
        <f>SUM('[1]قطاع خاص بالامارات الشمالية'!G26)</f>
        <v>763</v>
      </c>
      <c r="L33" s="22">
        <f t="shared" si="30"/>
        <v>780</v>
      </c>
      <c r="M33" s="7">
        <f>SUM('[1]وزارة الصحة'!H26+'[1]مستشفى الجامعي'!J10+'[1]مستشفى الجامعي'!K10+'[1]جامعي للاسنان'!J10+'[1]جامعي للاسنان'!K10)</f>
        <v>229</v>
      </c>
      <c r="N33" s="16">
        <f>SUM('[1]قطاع خاص بالامارات الشمالية'!H26)</f>
        <v>210</v>
      </c>
      <c r="O33" s="22">
        <f t="shared" si="31"/>
        <v>439</v>
      </c>
      <c r="P33" s="16">
        <f>SUM('[1]وزارة الصحة'!I26+'[1]مستشفى الجامعي'!I10+'[1]مستشفى الجامعي'!M10+'[1]مستشفى الجامعي'!N10+'[1]مستشفى الجامعي'!O10+'[1]جامعي للاسنان'!I10+'[1]جامعي للاسنان'!M10+'[1]جامعي للاسنان'!N10+'[1]جامعي للاسنان'!O10)</f>
        <v>256</v>
      </c>
      <c r="Q33" s="8">
        <f>SUM('[1]قطاع خاص بالامارات الشمالية'!I26)</f>
        <v>745</v>
      </c>
      <c r="R33" s="22">
        <f>SUM(P33:Q33)</f>
        <v>1001</v>
      </c>
      <c r="S33" s="32">
        <f t="shared" si="29"/>
        <v>955</v>
      </c>
      <c r="T33" s="32">
        <f t="shared" si="29"/>
        <v>3200</v>
      </c>
      <c r="U33" s="17">
        <f t="shared" si="24"/>
        <v>4155</v>
      </c>
      <c r="V33" s="12"/>
      <c r="W33" s="46" t="s">
        <v>20</v>
      </c>
      <c r="X33" s="46"/>
      <c r="Y33" s="46"/>
      <c r="Z33" s="46"/>
      <c r="AA33" s="46"/>
      <c r="AB33" s="46"/>
      <c r="AC33" s="46"/>
      <c r="AD33" s="46"/>
      <c r="AE33" s="12"/>
      <c r="AF33" s="12"/>
      <c r="AG33" s="12"/>
      <c r="AH33" s="12"/>
    </row>
    <row r="34" spans="1:34" ht="24.95" customHeight="1" x14ac:dyDescent="0.2">
      <c r="A34" s="40"/>
      <c r="B34" s="41"/>
      <c r="C34" s="21" t="s">
        <v>8</v>
      </c>
      <c r="D34" s="32">
        <f>SUM('[1]وزارة الصحة'!E27+'[1]مستشفى الجامعي'!G11+'[1]جامعي للاسنان'!G11)</f>
        <v>275</v>
      </c>
      <c r="E34" s="33">
        <f>SUM('[1]قطاع خاص بالامارات الشمالية'!E27)</f>
        <v>935</v>
      </c>
      <c r="F34" s="22">
        <f t="shared" ref="F34:F35" si="33">SUM(D34:E34)</f>
        <v>1210</v>
      </c>
      <c r="G34" s="7">
        <f>SUM('[1]وزارة الصحة'!F27+'[1]مستشفى الجامعي'!H11+'[1]جامعي للاسنان'!H11)</f>
        <v>44</v>
      </c>
      <c r="H34" s="16">
        <f>SUM('[1]قطاع خاص بالامارات الشمالية'!F27)</f>
        <v>489</v>
      </c>
      <c r="I34" s="22">
        <f t="shared" si="32"/>
        <v>533</v>
      </c>
      <c r="J34" s="16">
        <f>SUM('[1]وزارة الصحة'!G27+'[1]مستشفى الجامعي'!L11+'[1]جامعي للاسنان'!L11)</f>
        <v>10</v>
      </c>
      <c r="K34" s="16">
        <f>SUM('[1]قطاع خاص بالامارات الشمالية'!G27)</f>
        <v>770</v>
      </c>
      <c r="L34" s="22">
        <f t="shared" si="30"/>
        <v>780</v>
      </c>
      <c r="M34" s="7">
        <f>SUM('[1]وزارة الصحة'!H27+'[1]مستشفى الجامعي'!J11+'[1]مستشفى الجامعي'!K11+'[1]جامعي للاسنان'!J11+'[1]جامعي للاسنان'!K11)</f>
        <v>1534</v>
      </c>
      <c r="N34" s="16">
        <f>SUM('[1]قطاع خاص بالامارات الشمالية'!H27)</f>
        <v>2772</v>
      </c>
      <c r="O34" s="22">
        <f t="shared" si="31"/>
        <v>4306</v>
      </c>
      <c r="P34" s="16">
        <f>SUM('[1]وزارة الصحة'!I27+'[1]مستشفى الجامعي'!I11+'[1]مستشفى الجامعي'!M11+'[1]مستشفى الجامعي'!N11+'[1]مستشفى الجامعي'!O11+'[1]جامعي للاسنان'!I11+'[1]جامعي للاسنان'!M11+'[1]جامعي للاسنان'!N11+'[1]جامعي للاسنان'!O11)</f>
        <v>317</v>
      </c>
      <c r="Q34" s="8">
        <f>SUM('[1]قطاع خاص بالامارات الشمالية'!I27)</f>
        <v>1086</v>
      </c>
      <c r="R34" s="22">
        <f t="shared" ref="R34:R35" si="34">SUM(P34:Q34)</f>
        <v>1403</v>
      </c>
      <c r="S34" s="32">
        <f t="shared" si="29"/>
        <v>2180</v>
      </c>
      <c r="T34" s="32">
        <f t="shared" si="29"/>
        <v>6052</v>
      </c>
      <c r="U34" s="17">
        <f t="shared" si="24"/>
        <v>8232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ht="24.95" customHeight="1" x14ac:dyDescent="0.25">
      <c r="A35" s="40"/>
      <c r="B35" s="41"/>
      <c r="C35" s="22" t="s">
        <v>4</v>
      </c>
      <c r="D35" s="18">
        <f>SUM(D33:D34)</f>
        <v>698</v>
      </c>
      <c r="E35" s="18">
        <f t="shared" ref="E35" si="35">SUM(E33:E34)</f>
        <v>2028</v>
      </c>
      <c r="F35" s="22">
        <f t="shared" si="33"/>
        <v>2726</v>
      </c>
      <c r="G35" s="17">
        <f>SUM(G33:G34)</f>
        <v>74</v>
      </c>
      <c r="H35" s="17">
        <f>SUM(H33:H34)</f>
        <v>878</v>
      </c>
      <c r="I35" s="22">
        <f t="shared" si="32"/>
        <v>952</v>
      </c>
      <c r="J35" s="17">
        <f>SUM(J33:J34)</f>
        <v>27</v>
      </c>
      <c r="K35" s="17">
        <f>SUM(K33:K34)</f>
        <v>1533</v>
      </c>
      <c r="L35" s="22">
        <f t="shared" si="30"/>
        <v>1560</v>
      </c>
      <c r="M35" s="17">
        <f>SUM(M33:M34)</f>
        <v>1763</v>
      </c>
      <c r="N35" s="17">
        <f>SUM(N33:N34)</f>
        <v>2982</v>
      </c>
      <c r="O35" s="22">
        <f t="shared" si="31"/>
        <v>4745</v>
      </c>
      <c r="P35" s="17">
        <f>SUM(P33:P34)</f>
        <v>573</v>
      </c>
      <c r="Q35" s="22">
        <f>SUM(Q33:Q34)</f>
        <v>1831</v>
      </c>
      <c r="R35" s="22">
        <f t="shared" si="34"/>
        <v>2404</v>
      </c>
      <c r="S35" s="17">
        <f>SUM(S33:S34)</f>
        <v>3135</v>
      </c>
      <c r="T35" s="17">
        <f t="shared" ref="T35:U35" si="36">SUM(T33:T34)</f>
        <v>9252</v>
      </c>
      <c r="U35" s="17">
        <f t="shared" si="36"/>
        <v>12387</v>
      </c>
      <c r="V35" s="12"/>
      <c r="W35" s="45" t="s">
        <v>24</v>
      </c>
      <c r="X35" s="45"/>
      <c r="Y35" s="45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ht="24.95" customHeight="1" x14ac:dyDescent="0.2">
      <c r="A36" s="40"/>
      <c r="B36" s="41" t="s">
        <v>4</v>
      </c>
      <c r="C36" s="21" t="s">
        <v>7</v>
      </c>
      <c r="D36" s="33">
        <f>SUM(D30+D33)</f>
        <v>446</v>
      </c>
      <c r="E36" s="33">
        <f>SUM(E30+E33)</f>
        <v>1106</v>
      </c>
      <c r="F36" s="22">
        <f>SUM(D36:E36)</f>
        <v>1552</v>
      </c>
      <c r="G36" s="16">
        <f>SUM(G30+G33)</f>
        <v>34</v>
      </c>
      <c r="H36" s="16">
        <f>SUM(H30+H33)</f>
        <v>393</v>
      </c>
      <c r="I36" s="22">
        <f>SUM(G36:H36)</f>
        <v>427</v>
      </c>
      <c r="J36" s="16">
        <f>SUM(J30+J33)</f>
        <v>17</v>
      </c>
      <c r="K36" s="16">
        <f>SUM(K30+K33)</f>
        <v>763</v>
      </c>
      <c r="L36" s="22">
        <f>SUM(J36:K36)</f>
        <v>780</v>
      </c>
      <c r="M36" s="33">
        <f>SUM(M30+M33)</f>
        <v>229</v>
      </c>
      <c r="N36" s="33">
        <f>SUM(N30+N33)</f>
        <v>210</v>
      </c>
      <c r="O36" s="22">
        <f>SUM(M36:N36)</f>
        <v>439</v>
      </c>
      <c r="P36" s="16">
        <f>SUM(P30+P33)</f>
        <v>260</v>
      </c>
      <c r="Q36" s="16">
        <f>SUM(Q30+Q33)</f>
        <v>749</v>
      </c>
      <c r="R36" s="22">
        <f>SUM(P36:Q36)</f>
        <v>1009</v>
      </c>
      <c r="S36" s="16">
        <f>SUM(S30+S33)</f>
        <v>986</v>
      </c>
      <c r="T36" s="16">
        <f>SUM(T30+T33)</f>
        <v>3221</v>
      </c>
      <c r="U36" s="17">
        <f>SUM(F36+I36+L36+O36+R36)</f>
        <v>4207</v>
      </c>
      <c r="V36" s="12"/>
      <c r="W36" s="46" t="s">
        <v>25</v>
      </c>
      <c r="X36" s="46"/>
      <c r="Y36" s="46"/>
      <c r="Z36" s="46"/>
      <c r="AA36" s="46"/>
      <c r="AB36" s="46"/>
      <c r="AC36" s="46"/>
      <c r="AD36" s="12"/>
      <c r="AE36" s="12"/>
      <c r="AF36" s="12"/>
      <c r="AG36" s="12"/>
      <c r="AH36" s="12"/>
    </row>
    <row r="37" spans="1:34" ht="24.95" customHeight="1" x14ac:dyDescent="0.2">
      <c r="A37" s="40"/>
      <c r="B37" s="41"/>
      <c r="C37" s="21" t="s">
        <v>8</v>
      </c>
      <c r="D37" s="33">
        <f>SUM(D31+D34)</f>
        <v>370</v>
      </c>
      <c r="E37" s="33">
        <f>SUM(E31+E34)</f>
        <v>953</v>
      </c>
      <c r="F37" s="22">
        <f>SUM(D37:E37)</f>
        <v>1323</v>
      </c>
      <c r="G37" s="16">
        <f>SUM(G31+G34)</f>
        <v>105</v>
      </c>
      <c r="H37" s="16">
        <f>SUM(H31+H34)</f>
        <v>493</v>
      </c>
      <c r="I37" s="22">
        <f>SUM(G37:H37)</f>
        <v>598</v>
      </c>
      <c r="J37" s="16">
        <f>SUM(J31+J34)</f>
        <v>61</v>
      </c>
      <c r="K37" s="16">
        <f>SUM(K31+K34)</f>
        <v>770</v>
      </c>
      <c r="L37" s="22">
        <f>SUM(J37:K37)</f>
        <v>831</v>
      </c>
      <c r="M37" s="33">
        <f>SUM(M31+M34)</f>
        <v>1622</v>
      </c>
      <c r="N37" s="33">
        <f>SUM(N31+N34)</f>
        <v>2772</v>
      </c>
      <c r="O37" s="22">
        <f>SUM(M37:N37)</f>
        <v>4394</v>
      </c>
      <c r="P37" s="16">
        <f>SUM(P31+P34)</f>
        <v>561</v>
      </c>
      <c r="Q37" s="16">
        <f>SUM(Q31+Q34)</f>
        <v>1087</v>
      </c>
      <c r="R37" s="22">
        <f>SUM(P37:Q37)</f>
        <v>1648</v>
      </c>
      <c r="S37" s="16">
        <f>SUM(S31+S34)</f>
        <v>2719</v>
      </c>
      <c r="T37" s="16">
        <f>SUM(T31+T34)</f>
        <v>6075</v>
      </c>
      <c r="U37" s="17">
        <f>SUM(S37:T37)</f>
        <v>8794</v>
      </c>
      <c r="V37" s="12"/>
      <c r="W37" s="46" t="s">
        <v>20</v>
      </c>
      <c r="X37" s="46"/>
      <c r="Y37" s="46"/>
      <c r="Z37" s="46"/>
      <c r="AA37" s="46"/>
      <c r="AB37" s="46"/>
      <c r="AC37" s="46"/>
      <c r="AD37" s="12"/>
      <c r="AE37" s="12"/>
      <c r="AF37" s="12"/>
      <c r="AG37" s="12"/>
      <c r="AH37" s="12"/>
    </row>
    <row r="38" spans="1:34" ht="24.95" customHeight="1" x14ac:dyDescent="0.25">
      <c r="A38" s="40"/>
      <c r="B38" s="41"/>
      <c r="C38" s="22" t="s">
        <v>4</v>
      </c>
      <c r="D38" s="18">
        <f>SUM(D36:D37)</f>
        <v>816</v>
      </c>
      <c r="E38" s="18">
        <f>SUM(E36:E37)</f>
        <v>2059</v>
      </c>
      <c r="F38" s="18">
        <f>SUM(D38:E38)</f>
        <v>2875</v>
      </c>
      <c r="G38" s="17">
        <f>SUM(G36:G37)</f>
        <v>139</v>
      </c>
      <c r="H38" s="17">
        <f>SUM(H36:H37)</f>
        <v>886</v>
      </c>
      <c r="I38" s="22">
        <f>SUM(G38:H38)</f>
        <v>1025</v>
      </c>
      <c r="J38" s="17">
        <f>SUM(J36:J37)</f>
        <v>78</v>
      </c>
      <c r="K38" s="17">
        <f>SUM(K36:K37)</f>
        <v>1533</v>
      </c>
      <c r="L38" s="22">
        <f>SUM(J38:K38)</f>
        <v>1611</v>
      </c>
      <c r="M38" s="18">
        <f>SUM(M36:M37)</f>
        <v>1851</v>
      </c>
      <c r="N38" s="18">
        <f>SUM(N36:N37)</f>
        <v>2982</v>
      </c>
      <c r="O38" s="22">
        <f>SUM(M38:N38)</f>
        <v>4833</v>
      </c>
      <c r="P38" s="17">
        <f>SUM(P36:P37)</f>
        <v>821</v>
      </c>
      <c r="Q38" s="17">
        <f>SUM(Q36:Q37)</f>
        <v>1836</v>
      </c>
      <c r="R38" s="17">
        <f>SUM(P38:Q38)</f>
        <v>2657</v>
      </c>
      <c r="S38" s="17">
        <f>SUM(S36:S37)</f>
        <v>3705</v>
      </c>
      <c r="T38" s="17">
        <f>SUM(E38+H38+K38+N38+Q38)</f>
        <v>9296</v>
      </c>
      <c r="U38" s="17">
        <f>SUM(S38:T38)</f>
        <v>13001</v>
      </c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ht="24.95" customHeight="1" x14ac:dyDescent="0.25">
      <c r="A39" s="40" t="s">
        <v>26</v>
      </c>
      <c r="B39" s="41" t="s">
        <v>6</v>
      </c>
      <c r="C39" s="21" t="s">
        <v>7</v>
      </c>
      <c r="D39" s="8">
        <f>SUM('[1]وزارة الصحة'!E32+'[1]خليفة العام بعجمان'!G7+'[1]خليفة للنساء و الولادة بعجمان'!G7+'[1] مصفوت بعجمان'!G7+'[1]مركز راشد للسكرى بعجمان'!G7+'[1]مستشفى عجمات التخصصي'!G7)</f>
        <v>0</v>
      </c>
      <c r="E39" s="8">
        <f>SUM('[1]قطاع خاص بالامارات الشمالية'!E32)</f>
        <v>1</v>
      </c>
      <c r="F39" s="22">
        <f>SUM(D39:E39)</f>
        <v>1</v>
      </c>
      <c r="G39" s="8">
        <f>SUM('[1]وزارة الصحة'!F32+'[1]خليفة العام بعجمان'!H7+'[1]خليفة للنساء و الولادة بعجمان'!H7+'[1] مصفوت بعجمان'!H7+'[1]مركز راشد للسكرى بعجمان'!H7+'[1]مستشفى عجمات التخصصي'!H7)</f>
        <v>1</v>
      </c>
      <c r="H39" s="8">
        <f>SUM('[1]قطاع خاص بالامارات الشمالية'!F32)</f>
        <v>0</v>
      </c>
      <c r="I39" s="22">
        <f>SUM(G39:H39)</f>
        <v>1</v>
      </c>
      <c r="J39" s="8">
        <f>SUM('[1]وزارة الصحة'!G32+'[1]خليفة العام بعجمان'!L7+'[1]خليفة للنساء و الولادة بعجمان'!L7+'[1] مصفوت بعجمان'!L7+'[1]مركز راشد للسكرى بعجمان'!L7+'[1]مستشفى عجمات التخصصي'!L7)</f>
        <v>0</v>
      </c>
      <c r="K39" s="8">
        <f>SUM('[1]قطاع خاص بالامارات الشمالية'!G32)</f>
        <v>0</v>
      </c>
      <c r="L39" s="22">
        <f>SUM(J39:K39)</f>
        <v>0</v>
      </c>
      <c r="M39" s="8">
        <f>SUM('[1]وزارة الصحة'!H32+'[1]خليفة العام بعجمان'!J7+'[1]خليفة العام بعجمان'!K7+'[1]خليفة للنساء و الولادة بعجمان'!J7+'[1]خليفة للنساء و الولادة بعجمان'!K7+'[1] مصفوت بعجمان'!J7+'[1] مصفوت بعجمان'!K7+'[1]مركز راشد للسكرى بعجمان'!J7+'[1]مركز راشد للسكرى بعجمان'!K7+'[1]مستشفى عجمات التخصصي'!J7+'[1]مستشفى عجمات التخصصي'!K7)</f>
        <v>0</v>
      </c>
      <c r="N39" s="8">
        <f>SUM('[1]قطاع خاص بالامارات الشمالية'!H32)</f>
        <v>0</v>
      </c>
      <c r="O39" s="22">
        <f>SUM(M39:N39)</f>
        <v>0</v>
      </c>
      <c r="P39" s="8">
        <f>SUM('[1]وزارة الصحة'!I32+'[1]خليفة العام بعجمان'!I7+'[1]خليفة العام بعجمان'!M7+'[1]خليفة العام بعجمان'!N7+'[1]خليفة العام بعجمان'!O7+'[1]خليفة للنساء و الولادة بعجمان'!I7+'[1]خليفة للنساء و الولادة بعجمان'!M7+'[1]خليفة للنساء و الولادة بعجمان'!N7+'[1]خليفة للنساء و الولادة بعجمان'!O7+'[1] مصفوت بعجمان'!I7+'[1] مصفوت بعجمان'!M7+'[1] مصفوت بعجمان'!N7+'[1] مصفوت بعجمان'!O7+'[1]مركز راشد للسكرى بعجمان'!I7+'[1]مركز راشد للسكرى بعجمان'!M7+'[1]مركز راشد للسكرى بعجمان'!N7+'[1]مركز راشد للسكرى بعجمان'!O7+'[1]مستشفى عجمات التخصصي'!I7+'[1]مستشفى عجمات التخصصي'!M7+'[1]مستشفى عجمات التخصصي'!N7+'[1]مستشفى عجمات التخصصي'!O7)</f>
        <v>1</v>
      </c>
      <c r="Q39" s="8">
        <f>SUM('[1]قطاع خاص بالامارات الشمالية'!I32)</f>
        <v>2</v>
      </c>
      <c r="R39" s="22">
        <f>SUM(P39:Q39)</f>
        <v>3</v>
      </c>
      <c r="S39" s="8">
        <f>SUM(D39+G39+J39+M39+P39)</f>
        <v>2</v>
      </c>
      <c r="T39" s="8">
        <f>SUM(E39+H39+K39+N39+Q39)</f>
        <v>3</v>
      </c>
      <c r="U39" s="22">
        <f>SUM(S39:T39)</f>
        <v>5</v>
      </c>
      <c r="V39" s="12"/>
      <c r="W39" s="45" t="s">
        <v>27</v>
      </c>
      <c r="X39" s="45"/>
      <c r="Y39" s="45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ht="24.95" customHeight="1" x14ac:dyDescent="0.2">
      <c r="A40" s="40"/>
      <c r="B40" s="41"/>
      <c r="C40" s="21" t="s">
        <v>8</v>
      </c>
      <c r="D40" s="8">
        <f>SUM('[1]وزارة الصحة'!E33+'[1]خليفة العام بعجمان'!G8+'[1]خليفة للنساء و الولادة بعجمان'!G8+'[1] مصفوت بعجمان'!G8+'[1]مركز راشد للسكرى بعجمان'!G8+'[1]مستشفى عجمات التخصصي'!G8)</f>
        <v>15</v>
      </c>
      <c r="E40" s="8">
        <f>SUM('[1]قطاع خاص بالامارات الشمالية'!E33)</f>
        <v>4</v>
      </c>
      <c r="F40" s="22">
        <f t="shared" ref="F40:F47" si="37">SUM(D40:E40)</f>
        <v>19</v>
      </c>
      <c r="G40" s="8">
        <f>SUM('[1]وزارة الصحة'!F33+'[1]خليفة العام بعجمان'!H8+'[1]خليفة للنساء و الولادة بعجمان'!H8+'[1] مصفوت بعجمان'!H8+'[1]مركز راشد للسكرى بعجمان'!H8+'[1]مستشفى عجمات التخصصي'!H8)</f>
        <v>25</v>
      </c>
      <c r="H40" s="8">
        <f>SUM('[1]قطاع خاص بالامارات الشمالية'!F33)</f>
        <v>1</v>
      </c>
      <c r="I40" s="22">
        <f t="shared" ref="I40:I47" si="38">SUM(G40:H40)</f>
        <v>26</v>
      </c>
      <c r="J40" s="8">
        <f>SUM('[1]وزارة الصحة'!G33+'[1]خليفة العام بعجمان'!L8+'[1]خليفة للنساء و الولادة بعجمان'!L8+'[1] مصفوت بعجمان'!L8+'[1]مركز راشد للسكرى بعجمان'!L8+'[1]مستشفى عجمات التخصصي'!L8)</f>
        <v>18</v>
      </c>
      <c r="K40" s="8">
        <f>SUM('[1]قطاع خاص بالامارات الشمالية'!G33)</f>
        <v>0</v>
      </c>
      <c r="L40" s="22">
        <f t="shared" ref="L40:L47" si="39">SUM(J40:K40)</f>
        <v>18</v>
      </c>
      <c r="M40" s="8">
        <f>SUM('[1]وزارة الصحة'!H33+'[1]خليفة العام بعجمان'!J8+'[1]خليفة العام بعجمان'!K8+'[1]خليفة للنساء و الولادة بعجمان'!J8+'[1]خليفة للنساء و الولادة بعجمان'!K8+'[1] مصفوت بعجمان'!J8+'[1] مصفوت بعجمان'!K8+'[1]مركز راشد للسكرى بعجمان'!J8+'[1]مركز راشد للسكرى بعجمان'!K8+'[1]مستشفى عجمات التخصصي'!J8+'[1]مستشفى عجمات التخصصي'!K8)</f>
        <v>14</v>
      </c>
      <c r="N40" s="8">
        <f>SUM('[1]قطاع خاص بالامارات الشمالية'!H33)</f>
        <v>0</v>
      </c>
      <c r="O40" s="22">
        <f t="shared" ref="O40:O47" si="40">SUM(M40:N40)</f>
        <v>14</v>
      </c>
      <c r="P40" s="8">
        <f>SUM('[1]وزارة الصحة'!I33+'[1]خليفة العام بعجمان'!I8+'[1]خليفة العام بعجمان'!M8+'[1]خليفة العام بعجمان'!N8+'[1]خليفة العام بعجمان'!O8+'[1]خليفة للنساء و الولادة بعجمان'!I8+'[1]خليفة للنساء و الولادة بعجمان'!M8+'[1]خليفة للنساء و الولادة بعجمان'!N8+'[1]خليفة للنساء و الولادة بعجمان'!O8+'[1] مصفوت بعجمان'!I8+'[1] مصفوت بعجمان'!M8+'[1] مصفوت بعجمان'!N8+'[1] مصفوت بعجمان'!O8+'[1]مركز راشد للسكرى بعجمان'!I8+'[1]مركز راشد للسكرى بعجمان'!M8+'[1]مركز راشد للسكرى بعجمان'!N8+'[1]مركز راشد للسكرى بعجمان'!O8+'[1]مستشفى عجمات التخصصي'!I8+'[1]مستشفى عجمات التخصصي'!M8+'[1]مستشفى عجمات التخصصي'!N8+'[1]مستشفى عجمات التخصصي'!O8)</f>
        <v>53</v>
      </c>
      <c r="Q40" s="8">
        <f>SUM('[1]قطاع خاص بالامارات الشمالية'!I33)</f>
        <v>0</v>
      </c>
      <c r="R40" s="22">
        <f t="shared" ref="R40:R44" si="41">SUM(P40:Q40)</f>
        <v>53</v>
      </c>
      <c r="S40" s="8">
        <f>SUM(D40+G40+J40+M40+P40)</f>
        <v>125</v>
      </c>
      <c r="T40" s="8">
        <f>SUM(E40+H40+K40+N40+Q40)</f>
        <v>5</v>
      </c>
      <c r="U40" s="22">
        <f t="shared" ref="U40:U41" si="42">SUM(S40:T40)</f>
        <v>130</v>
      </c>
      <c r="V40" s="12"/>
      <c r="W40" s="46" t="s">
        <v>28</v>
      </c>
      <c r="X40" s="46"/>
      <c r="Y40" s="46"/>
      <c r="Z40" s="46"/>
      <c r="AA40" s="46"/>
      <c r="AB40" s="46"/>
      <c r="AC40" s="12"/>
      <c r="AD40" s="12"/>
      <c r="AE40" s="12"/>
      <c r="AF40" s="12"/>
      <c r="AG40" s="12"/>
      <c r="AH40" s="12"/>
    </row>
    <row r="41" spans="1:34" ht="24.95" customHeight="1" x14ac:dyDescent="0.2">
      <c r="A41" s="40"/>
      <c r="B41" s="41"/>
      <c r="C41" s="22" t="s">
        <v>4</v>
      </c>
      <c r="D41" s="22">
        <f>SUM(D39:D40)</f>
        <v>15</v>
      </c>
      <c r="E41" s="22">
        <f>SUM(E39:E40)</f>
        <v>5</v>
      </c>
      <c r="F41" s="22">
        <f t="shared" si="37"/>
        <v>20</v>
      </c>
      <c r="G41" s="22">
        <f>SUM(G39:G40)</f>
        <v>26</v>
      </c>
      <c r="H41" s="22">
        <f>SUM(H39:H40)</f>
        <v>1</v>
      </c>
      <c r="I41" s="22">
        <f t="shared" si="38"/>
        <v>27</v>
      </c>
      <c r="J41" s="22">
        <f>SUM(J39:J40)</f>
        <v>18</v>
      </c>
      <c r="K41" s="22">
        <f>SUM(K39:K40)</f>
        <v>0</v>
      </c>
      <c r="L41" s="22">
        <f t="shared" si="39"/>
        <v>18</v>
      </c>
      <c r="M41" s="22">
        <f>SUM(M39:M40)</f>
        <v>14</v>
      </c>
      <c r="N41" s="22">
        <f>SUM(N39:N40)</f>
        <v>0</v>
      </c>
      <c r="O41" s="22">
        <f t="shared" si="40"/>
        <v>14</v>
      </c>
      <c r="P41" s="22">
        <f>SUM(P39:P40)</f>
        <v>54</v>
      </c>
      <c r="Q41" s="22">
        <f>SUM(Q39:Q40)</f>
        <v>2</v>
      </c>
      <c r="R41" s="22">
        <f t="shared" si="41"/>
        <v>56</v>
      </c>
      <c r="S41" s="22">
        <f>SUM(S39:S40)</f>
        <v>127</v>
      </c>
      <c r="T41" s="22">
        <f t="shared" ref="T41" si="43">SUM(T39:T40)</f>
        <v>8</v>
      </c>
      <c r="U41" s="22">
        <f t="shared" si="42"/>
        <v>135</v>
      </c>
      <c r="V41" s="12"/>
      <c r="W41" s="46" t="s">
        <v>20</v>
      </c>
      <c r="X41" s="46"/>
      <c r="Y41" s="46"/>
      <c r="Z41" s="46"/>
      <c r="AA41" s="46"/>
      <c r="AB41" s="46"/>
      <c r="AC41" s="12"/>
      <c r="AD41" s="12"/>
      <c r="AE41" s="12"/>
      <c r="AF41" s="12"/>
      <c r="AG41" s="12"/>
      <c r="AH41" s="12"/>
    </row>
    <row r="42" spans="1:34" ht="24.95" customHeight="1" x14ac:dyDescent="0.2">
      <c r="A42" s="40"/>
      <c r="B42" s="41" t="s">
        <v>9</v>
      </c>
      <c r="C42" s="21" t="s">
        <v>7</v>
      </c>
      <c r="D42" s="8">
        <f>SUM('[1]وزارة الصحة'!E35+'[1]خليفة العام بعجمان'!G10+'[1]خليفة للنساء و الولادة بعجمان'!G10+'[1] مصفوت بعجمان'!G10+'[1]مركز راشد للسكرى بعجمان'!G10+'[1]مستشفى عجمات التخصصي'!G10)</f>
        <v>178</v>
      </c>
      <c r="E42" s="8">
        <f>SUM('[1]قطاع خاص بالامارات الشمالية'!E35)</f>
        <v>310</v>
      </c>
      <c r="F42" s="22">
        <f t="shared" si="37"/>
        <v>488</v>
      </c>
      <c r="G42" s="8">
        <f>SUM('[1]وزارة الصحة'!F35+'[1]خليفة العام بعجمان'!H10+'[1]خليفة للنساء و الولادة بعجمان'!H10+'[1] مصفوت بعجمان'!H10+'[1]مركز راشد للسكرى بعجمان'!H10+'[1]مستشفى عجمات التخصصي'!H10)</f>
        <v>7</v>
      </c>
      <c r="H42" s="8">
        <f>SUM('[1]قطاع خاص بالامارات الشمالية'!F35)</f>
        <v>117</v>
      </c>
      <c r="I42" s="22">
        <f t="shared" si="38"/>
        <v>124</v>
      </c>
      <c r="J42" s="8">
        <f>SUM('[1]وزارة الصحة'!G35+'[1]خليفة العام بعجمان'!L10+'[1]خليفة للنساء و الولادة بعجمان'!L10+'[1] مصفوت بعجمان'!L10+'[1]مركز راشد للسكرى بعجمان'!L10+'[1]مستشفى عجمات التخصصي'!L10)</f>
        <v>12</v>
      </c>
      <c r="K42" s="8">
        <f>SUM('[1]قطاع خاص بالامارات الشمالية'!G35)</f>
        <v>286</v>
      </c>
      <c r="L42" s="22">
        <f t="shared" si="39"/>
        <v>298</v>
      </c>
      <c r="M42" s="8">
        <f>SUM('[1]وزارة الصحة'!H35+'[1]خليفة العام بعجمان'!J10+'[1]خليفة العام بعجمان'!K10+'[1]خليفة للنساء و الولادة بعجمان'!J10+'[1]خليفة للنساء و الولادة بعجمان'!K10+'[1] مصفوت بعجمان'!J10+'[1] مصفوت بعجمان'!K10+'[1]مركز راشد للسكرى بعجمان'!J10+'[1]مركز راشد للسكرى بعجمان'!K10+'[1]مستشفى عجمات التخصصي'!J10+'[1]مستشفى عجمات التخصصي'!K10)</f>
        <v>102</v>
      </c>
      <c r="N42" s="8">
        <f>SUM('[1]قطاع خاص بالامارات الشمالية'!H35)</f>
        <v>69</v>
      </c>
      <c r="O42" s="22">
        <f t="shared" si="40"/>
        <v>171</v>
      </c>
      <c r="P42" s="8">
        <f>SUM('[1]وزارة الصحة'!I35+'[1]خليفة العام بعجمان'!I10+'[1]خليفة العام بعجمان'!M10+'[1]خليفة العام بعجمان'!N10+'[1]خليفة العام بعجمان'!O10+'[1]خليفة للنساء و الولادة بعجمان'!I10+'[1]خليفة للنساء و الولادة بعجمان'!M10+'[1]خليفة للنساء و الولادة بعجمان'!N10+'[1]خليفة للنساء و الولادة بعجمان'!O10+'[1] مصفوت بعجمان'!I10+'[1] مصفوت بعجمان'!M10+'[1] مصفوت بعجمان'!N10+'[1] مصفوت بعجمان'!O10+'[1]مركز راشد للسكرى بعجمان'!I10+'[1]مركز راشد للسكرى بعجمان'!M10+'[1]مركز راشد للسكرى بعجمان'!N10+'[1]مركز راشد للسكرى بعجمان'!O10+'[1]مستشفى عجمات التخصصي'!I10+'[1]مستشفى عجمات التخصصي'!M10+'[1]مستشفى عجمات التخصصي'!N10+'[1]مستشفى عجمات التخصصي'!O10)</f>
        <v>90</v>
      </c>
      <c r="Q42" s="8">
        <f>SUM('[1]قطاع خاص بالامارات الشمالية'!I35)</f>
        <v>271</v>
      </c>
      <c r="R42" s="22">
        <f t="shared" si="41"/>
        <v>361</v>
      </c>
      <c r="S42" s="7">
        <f>SUM(D42+G42+J42+M42+P42)</f>
        <v>389</v>
      </c>
      <c r="T42" s="7">
        <f>SUM(E42+H42+K42+N42+Q42)</f>
        <v>1053</v>
      </c>
      <c r="U42" s="17">
        <f>SUM(S42:T42)</f>
        <v>1442</v>
      </c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ht="24.95" customHeight="1" x14ac:dyDescent="0.2">
      <c r="A43" s="40"/>
      <c r="B43" s="41"/>
      <c r="C43" s="21" t="s">
        <v>8</v>
      </c>
      <c r="D43" s="8">
        <f>SUM('[1]وزارة الصحة'!E36+'[1]خليفة العام بعجمان'!G11+'[1]خليفة للنساء و الولادة بعجمان'!G11+'[1] مصفوت بعجمان'!G11+'[1]مركز راشد للسكرى بعجمان'!G11+'[1]مستشفى عجمات التخصصي'!G11)</f>
        <v>118</v>
      </c>
      <c r="E43" s="8">
        <f>SUM('[1]قطاع خاص بالامارات الشمالية'!E36)</f>
        <v>251</v>
      </c>
      <c r="F43" s="22">
        <f t="shared" si="37"/>
        <v>369</v>
      </c>
      <c r="G43" s="8">
        <f>SUM('[1]وزارة الصحة'!F36+'[1]خليفة العام بعجمان'!H11+'[1]خليفة للنساء و الولادة بعجمان'!H11+'[1] مصفوت بعجمان'!H11+'[1]مركز راشد للسكرى بعجمان'!H11+'[1]مستشفى عجمات التخصصي'!H11)</f>
        <v>3</v>
      </c>
      <c r="H43" s="8">
        <f>SUM('[1]قطاع خاص بالامارات الشمالية'!F36)</f>
        <v>153</v>
      </c>
      <c r="I43" s="22">
        <f t="shared" si="38"/>
        <v>156</v>
      </c>
      <c r="J43" s="8">
        <f>SUM('[1]وزارة الصحة'!G36+'[1]خليفة العام بعجمان'!L11+'[1]خليفة للنساء و الولادة بعجمان'!L11+'[1] مصفوت بعجمان'!L11+'[1]مركز راشد للسكرى بعجمان'!L11+'[1]مستشفى عجمات التخصصي'!L11)</f>
        <v>17</v>
      </c>
      <c r="K43" s="8">
        <f>SUM('[1]قطاع خاص بالامارات الشمالية'!G36)</f>
        <v>305</v>
      </c>
      <c r="L43" s="22">
        <f t="shared" si="39"/>
        <v>322</v>
      </c>
      <c r="M43" s="8">
        <f>SUM('[1]وزارة الصحة'!H36+'[1]خليفة العام بعجمان'!J11+'[1]خليفة العام بعجمان'!K11+'[1]خليفة للنساء و الولادة بعجمان'!J11+'[1]خليفة للنساء و الولادة بعجمان'!K11+'[1] مصفوت بعجمان'!J11+'[1] مصفوت بعجمان'!K11+'[1]مركز راشد للسكرى بعجمان'!J11+'[1]مركز راشد للسكرى بعجمان'!K11+'[1]مستشفى عجمات التخصصي'!J11+'[1]مستشفى عجمات التخصصي'!K11)</f>
        <v>551</v>
      </c>
      <c r="N43" s="8">
        <f>SUM('[1]قطاع خاص بالامارات الشمالية'!H36)</f>
        <v>782</v>
      </c>
      <c r="O43" s="22">
        <f t="shared" si="40"/>
        <v>1333</v>
      </c>
      <c r="P43" s="8">
        <f>SUM('[1]وزارة الصحة'!I36+'[1]خليفة العام بعجمان'!I11+'[1]خليفة العام بعجمان'!M11+'[1]خليفة العام بعجمان'!N11+'[1]خليفة العام بعجمان'!O11+'[1]خليفة للنساء و الولادة بعجمان'!I11+'[1]خليفة للنساء و الولادة بعجمان'!M11+'[1]خليفة للنساء و الولادة بعجمان'!N11+'[1]خليفة للنساء و الولادة بعجمان'!O11+'[1] مصفوت بعجمان'!I11+'[1] مصفوت بعجمان'!M11+'[1] مصفوت بعجمان'!N11+'[1] مصفوت بعجمان'!O11+'[1]مركز راشد للسكرى بعجمان'!I11+'[1]مركز راشد للسكرى بعجمان'!M11+'[1]مركز راشد للسكرى بعجمان'!N11+'[1]مركز راشد للسكرى بعجمان'!O11+'[1]مستشفى عجمات التخصصي'!I11+'[1]مستشفى عجمات التخصصي'!M11+'[1]مستشفى عجمات التخصصي'!N11+'[1]مستشفى عجمات التخصصي'!O11)</f>
        <v>110</v>
      </c>
      <c r="Q43" s="8">
        <f>SUM('[1]قطاع خاص بالامارات الشمالية'!I36)</f>
        <v>300</v>
      </c>
      <c r="R43" s="22">
        <f t="shared" si="41"/>
        <v>410</v>
      </c>
      <c r="S43" s="7">
        <f>SUM(D43+G43+J43+M43+P43)</f>
        <v>799</v>
      </c>
      <c r="T43" s="7">
        <f>SUM(E43+H43+K43+N43+Q43)</f>
        <v>1791</v>
      </c>
      <c r="U43" s="17">
        <f t="shared" ref="U43" si="44">SUM(S43:T43)</f>
        <v>2590</v>
      </c>
      <c r="V43" s="12"/>
      <c r="W43" s="47" t="s">
        <v>29</v>
      </c>
      <c r="X43" s="47"/>
      <c r="Y43" s="47"/>
      <c r="Z43" s="47"/>
      <c r="AA43" s="12"/>
      <c r="AB43" s="12"/>
      <c r="AC43" s="12"/>
      <c r="AD43" s="12"/>
      <c r="AE43" s="12"/>
      <c r="AF43" s="12"/>
      <c r="AG43" s="12"/>
      <c r="AH43" s="12"/>
    </row>
    <row r="44" spans="1:34" ht="24.95" customHeight="1" x14ac:dyDescent="0.2">
      <c r="A44" s="40"/>
      <c r="B44" s="41"/>
      <c r="C44" s="22" t="s">
        <v>4</v>
      </c>
      <c r="D44" s="22">
        <f>SUM(D42:D43)</f>
        <v>296</v>
      </c>
      <c r="E44" s="22">
        <f>SUM(E42:E43)</f>
        <v>561</v>
      </c>
      <c r="F44" s="22">
        <f t="shared" si="37"/>
        <v>857</v>
      </c>
      <c r="G44" s="22">
        <f>SUM(G42:G43)</f>
        <v>10</v>
      </c>
      <c r="H44" s="22">
        <f>SUM(H42:H43)</f>
        <v>270</v>
      </c>
      <c r="I44" s="22">
        <f t="shared" si="38"/>
        <v>280</v>
      </c>
      <c r="J44" s="22">
        <f>SUM(J42:J43)</f>
        <v>29</v>
      </c>
      <c r="K44" s="22">
        <f>SUM(K42:K43)</f>
        <v>591</v>
      </c>
      <c r="L44" s="22">
        <f t="shared" si="39"/>
        <v>620</v>
      </c>
      <c r="M44" s="22">
        <f>SUM(M42:M43)</f>
        <v>653</v>
      </c>
      <c r="N44" s="22">
        <f>SUM(N42:N43)</f>
        <v>851</v>
      </c>
      <c r="O44" s="22">
        <f t="shared" si="40"/>
        <v>1504</v>
      </c>
      <c r="P44" s="22">
        <f>SUM(P42:P43)</f>
        <v>200</v>
      </c>
      <c r="Q44" s="22">
        <f>SUM(Q42:Q43)</f>
        <v>571</v>
      </c>
      <c r="R44" s="22">
        <f t="shared" si="41"/>
        <v>771</v>
      </c>
      <c r="S44" s="17">
        <f>SUM(S42:S43)</f>
        <v>1188</v>
      </c>
      <c r="T44" s="17">
        <f t="shared" ref="T44:U44" si="45">SUM(T42:T43)</f>
        <v>2844</v>
      </c>
      <c r="U44" s="17">
        <f t="shared" si="45"/>
        <v>4032</v>
      </c>
      <c r="V44" s="12"/>
      <c r="W44" s="46" t="s">
        <v>30</v>
      </c>
      <c r="X44" s="46"/>
      <c r="Y44" s="46"/>
      <c r="Z44" s="46"/>
      <c r="AA44" s="46"/>
      <c r="AB44" s="46"/>
      <c r="AC44" s="46"/>
      <c r="AD44" s="12"/>
      <c r="AE44" s="12"/>
      <c r="AF44" s="12"/>
      <c r="AG44" s="12"/>
      <c r="AH44" s="12"/>
    </row>
    <row r="45" spans="1:34" ht="24.95" customHeight="1" x14ac:dyDescent="0.25">
      <c r="A45" s="40"/>
      <c r="B45" s="41" t="s">
        <v>4</v>
      </c>
      <c r="C45" s="21" t="s">
        <v>7</v>
      </c>
      <c r="D45" s="8">
        <f>SUM(D39+D42)</f>
        <v>178</v>
      </c>
      <c r="E45" s="8">
        <f>SUM(E39+E42)</f>
        <v>311</v>
      </c>
      <c r="F45" s="22">
        <f t="shared" si="37"/>
        <v>489</v>
      </c>
      <c r="G45" s="8">
        <f>SUM(G39+G42)</f>
        <v>8</v>
      </c>
      <c r="H45" s="8">
        <f>SUM(H39+H42)</f>
        <v>117</v>
      </c>
      <c r="I45" s="22">
        <f t="shared" si="38"/>
        <v>125</v>
      </c>
      <c r="J45" s="8">
        <f>SUM(J39+J42)</f>
        <v>12</v>
      </c>
      <c r="K45" s="8">
        <f>SUM(K39+K42)</f>
        <v>286</v>
      </c>
      <c r="L45" s="22">
        <f t="shared" si="39"/>
        <v>298</v>
      </c>
      <c r="M45" s="8">
        <f>SUM(M39+M42)</f>
        <v>102</v>
      </c>
      <c r="N45" s="8">
        <f>SUM(N39+N42)</f>
        <v>69</v>
      </c>
      <c r="O45" s="22">
        <f t="shared" si="40"/>
        <v>171</v>
      </c>
      <c r="P45" s="8">
        <f>SUM(P39+P42)</f>
        <v>91</v>
      </c>
      <c r="Q45" s="8">
        <f>SUM(Q39+Q42)</f>
        <v>273</v>
      </c>
      <c r="R45" s="18">
        <f>SUM(P45:Q45)</f>
        <v>364</v>
      </c>
      <c r="S45" s="16">
        <f>SUM(D45+G45+J45+M45+P45)</f>
        <v>391</v>
      </c>
      <c r="T45" s="16">
        <f>SUM(E45+H45+K45+N45+Q45)</f>
        <v>1056</v>
      </c>
      <c r="U45" s="17">
        <f>SUM(S45:T45)</f>
        <v>1447</v>
      </c>
      <c r="V45" s="12"/>
      <c r="W45" s="46" t="s">
        <v>20</v>
      </c>
      <c r="X45" s="46"/>
      <c r="Y45" s="46"/>
      <c r="Z45" s="46"/>
      <c r="AA45" s="46"/>
      <c r="AB45" s="46"/>
      <c r="AC45" s="46"/>
      <c r="AD45" s="12"/>
      <c r="AE45" s="12"/>
      <c r="AF45" s="12"/>
      <c r="AG45" s="12"/>
      <c r="AH45" s="12"/>
    </row>
    <row r="46" spans="1:34" ht="24.95" customHeight="1" x14ac:dyDescent="0.25">
      <c r="A46" s="40"/>
      <c r="B46" s="41"/>
      <c r="C46" s="21" t="s">
        <v>8</v>
      </c>
      <c r="D46" s="8">
        <f>SUM(D40+D43)</f>
        <v>133</v>
      </c>
      <c r="E46" s="8">
        <f>SUM(E40+E43)</f>
        <v>255</v>
      </c>
      <c r="F46" s="22">
        <f t="shared" si="37"/>
        <v>388</v>
      </c>
      <c r="G46" s="8">
        <f>SUM(G40+G43)</f>
        <v>28</v>
      </c>
      <c r="H46" s="8">
        <f>SUM(H40+H43)</f>
        <v>154</v>
      </c>
      <c r="I46" s="22">
        <f t="shared" si="38"/>
        <v>182</v>
      </c>
      <c r="J46" s="8">
        <f>SUM(J40+J43)</f>
        <v>35</v>
      </c>
      <c r="K46" s="8">
        <f>SUM(K40+K43)</f>
        <v>305</v>
      </c>
      <c r="L46" s="22">
        <f t="shared" si="39"/>
        <v>340</v>
      </c>
      <c r="M46" s="8">
        <f>SUM(M40+M43)</f>
        <v>565</v>
      </c>
      <c r="N46" s="8">
        <f>SUM(N40+N43)</f>
        <v>782</v>
      </c>
      <c r="O46" s="22">
        <f t="shared" si="40"/>
        <v>1347</v>
      </c>
      <c r="P46" s="8">
        <f>SUM(P40+P43)</f>
        <v>163</v>
      </c>
      <c r="Q46" s="8">
        <f>SUM(Q40+Q43)</f>
        <v>300</v>
      </c>
      <c r="R46" s="18">
        <f t="shared" ref="R46" si="46">SUM(P46:Q46)</f>
        <v>463</v>
      </c>
      <c r="S46" s="16">
        <f>SUM(D46+G46+J46+M46+P46)</f>
        <v>924</v>
      </c>
      <c r="T46" s="16">
        <f>SUM(E46+H46+K46+N46+Q46)</f>
        <v>1796</v>
      </c>
      <c r="U46" s="17">
        <f>SUM(S46:T46)</f>
        <v>2720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24.95" customHeight="1" x14ac:dyDescent="0.2">
      <c r="A47" s="40"/>
      <c r="B47" s="41"/>
      <c r="C47" s="22" t="s">
        <v>4</v>
      </c>
      <c r="D47" s="22">
        <f>SUM(D45:D46)</f>
        <v>311</v>
      </c>
      <c r="E47" s="22">
        <f>SUM(E45:E46)</f>
        <v>566</v>
      </c>
      <c r="F47" s="22">
        <f t="shared" si="37"/>
        <v>877</v>
      </c>
      <c r="G47" s="22">
        <f>SUM(G45:G46)</f>
        <v>36</v>
      </c>
      <c r="H47" s="22">
        <f>SUM(H45:H46)</f>
        <v>271</v>
      </c>
      <c r="I47" s="22">
        <f t="shared" si="38"/>
        <v>307</v>
      </c>
      <c r="J47" s="22">
        <f>SUM(J45:J46)</f>
        <v>47</v>
      </c>
      <c r="K47" s="22">
        <f>SUM(K45:K46)</f>
        <v>591</v>
      </c>
      <c r="L47" s="22">
        <f t="shared" si="39"/>
        <v>638</v>
      </c>
      <c r="M47" s="22">
        <f>SUM(M45:M46)</f>
        <v>667</v>
      </c>
      <c r="N47" s="22">
        <f>SUM(N45:N46)</f>
        <v>851</v>
      </c>
      <c r="O47" s="22">
        <f t="shared" si="40"/>
        <v>1518</v>
      </c>
      <c r="P47" s="22">
        <f>SUM(P45:P46)</f>
        <v>254</v>
      </c>
      <c r="Q47" s="22">
        <f t="shared" ref="Q47:R47" si="47">SUM(Q45:Q46)</f>
        <v>573</v>
      </c>
      <c r="R47" s="22">
        <f t="shared" si="47"/>
        <v>827</v>
      </c>
      <c r="S47" s="17">
        <f>SUM(S45:S46)</f>
        <v>1315</v>
      </c>
      <c r="T47" s="17">
        <f t="shared" ref="T47:U47" si="48">SUM(T45:T46)</f>
        <v>2852</v>
      </c>
      <c r="U47" s="17">
        <f t="shared" si="48"/>
        <v>4167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24.95" customHeight="1" x14ac:dyDescent="0.2">
      <c r="A48" s="42" t="s">
        <v>34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24.95" customHeight="1" x14ac:dyDescent="0.2">
      <c r="A49" s="43" t="s">
        <v>1</v>
      </c>
      <c r="B49" s="43" t="s">
        <v>46</v>
      </c>
      <c r="C49" s="43" t="s">
        <v>45</v>
      </c>
      <c r="D49" s="43" t="s">
        <v>41</v>
      </c>
      <c r="E49" s="43"/>
      <c r="F49" s="43"/>
      <c r="G49" s="43" t="s">
        <v>40</v>
      </c>
      <c r="H49" s="43"/>
      <c r="I49" s="43"/>
      <c r="J49" s="43" t="s">
        <v>39</v>
      </c>
      <c r="K49" s="43"/>
      <c r="L49" s="43"/>
      <c r="M49" s="43" t="s">
        <v>38</v>
      </c>
      <c r="N49" s="43"/>
      <c r="O49" s="43"/>
      <c r="P49" s="43" t="s">
        <v>37</v>
      </c>
      <c r="Q49" s="43"/>
      <c r="R49" s="43"/>
      <c r="S49" s="43" t="s">
        <v>44</v>
      </c>
      <c r="T49" s="43"/>
      <c r="U49" s="43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24.95" customHeight="1" x14ac:dyDescent="0.2">
      <c r="A50" s="43"/>
      <c r="B50" s="43"/>
      <c r="C50" s="43"/>
      <c r="D50" s="22" t="s">
        <v>2</v>
      </c>
      <c r="E50" s="22" t="s">
        <v>3</v>
      </c>
      <c r="F50" s="35" t="s">
        <v>4</v>
      </c>
      <c r="G50" s="22" t="s">
        <v>2</v>
      </c>
      <c r="H50" s="22" t="s">
        <v>3</v>
      </c>
      <c r="I50" s="35" t="s">
        <v>4</v>
      </c>
      <c r="J50" s="22" t="s">
        <v>2</v>
      </c>
      <c r="K50" s="22" t="s">
        <v>3</v>
      </c>
      <c r="L50" s="35" t="s">
        <v>4</v>
      </c>
      <c r="M50" s="22" t="s">
        <v>2</v>
      </c>
      <c r="N50" s="22" t="s">
        <v>3</v>
      </c>
      <c r="O50" s="35" t="s">
        <v>4</v>
      </c>
      <c r="P50" s="22" t="s">
        <v>2</v>
      </c>
      <c r="Q50" s="22" t="s">
        <v>3</v>
      </c>
      <c r="R50" s="35" t="s">
        <v>4</v>
      </c>
      <c r="S50" s="22" t="s">
        <v>2</v>
      </c>
      <c r="T50" s="22" t="s">
        <v>3</v>
      </c>
      <c r="U50" s="35" t="s">
        <v>4</v>
      </c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24.95" customHeight="1" x14ac:dyDescent="0.2">
      <c r="A51" s="40" t="s">
        <v>31</v>
      </c>
      <c r="B51" s="41" t="s">
        <v>6</v>
      </c>
      <c r="C51" s="21" t="s">
        <v>7</v>
      </c>
      <c r="D51" s="8">
        <f>SUM('[1]وزارة الصحة'!E41+'[1]مستشفى خليفه  بام القيوي'!G7)</f>
        <v>3</v>
      </c>
      <c r="E51" s="8">
        <f>SUM('[1]قطاع خاص بالامارات الشمالية'!E41)</f>
        <v>0</v>
      </c>
      <c r="F51" s="22">
        <f>SUM(D51:E51)</f>
        <v>3</v>
      </c>
      <c r="G51" s="8">
        <f>SUM('[1]وزارة الصحة'!F41+'[1]مستشفى خليفه  بام القيوي'!H7)</f>
        <v>1</v>
      </c>
      <c r="H51" s="8">
        <f>SUM('[1]قطاع خاص بالامارات الشمالية'!F41)</f>
        <v>0</v>
      </c>
      <c r="I51" s="22">
        <f>SUM(G51:H51)</f>
        <v>1</v>
      </c>
      <c r="J51" s="8">
        <f>SUM('[1]وزارة الصحة'!G41+'[1]مستشفى خليفه  بام القيوي'!L7)</f>
        <v>0</v>
      </c>
      <c r="K51" s="8">
        <f>SUM('[1]قطاع خاص بالامارات الشمالية'!G41)</f>
        <v>0</v>
      </c>
      <c r="L51" s="22">
        <f>SUM(J51:K51)</f>
        <v>0</v>
      </c>
      <c r="M51" s="8">
        <f>SUM('[1]وزارة الصحة'!H41+'[1]مستشفى خليفه  بام القيوي'!J7+'[1]مستشفى خليفه  بام القيوي'!K7)</f>
        <v>1</v>
      </c>
      <c r="N51" s="8">
        <f>SUM('[1]قطاع خاص بالامارات الشمالية'!H41)</f>
        <v>0</v>
      </c>
      <c r="O51" s="22">
        <f>SUM(M51:N51)</f>
        <v>1</v>
      </c>
      <c r="P51" s="8">
        <f>SUM('[1]وزارة الصحة'!I41+'[1]مستشفى خليفه  بام القيوي'!I7+'[1]مستشفى خليفه  بام القيوي'!M7+'[1]مستشفى خليفه  بام القيوي'!N7+'[1]مستشفى خليفه  بام القيوي'!O7)</f>
        <v>0</v>
      </c>
      <c r="Q51" s="8">
        <f>SUM('[1]قطاع خاص بالامارات الشمالية'!I41)</f>
        <v>0</v>
      </c>
      <c r="R51" s="22">
        <f>SUM(P51:Q51)</f>
        <v>0</v>
      </c>
      <c r="S51" s="8">
        <f>SUM(D51+G51+J51+M51+P51)</f>
        <v>5</v>
      </c>
      <c r="T51" s="8">
        <f>SUM(E51+H51+K51+N51+Q51)</f>
        <v>0</v>
      </c>
      <c r="U51" s="22">
        <f>SUM(S51:T51)</f>
        <v>5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24.95" customHeight="1" x14ac:dyDescent="0.2">
      <c r="A52" s="40"/>
      <c r="B52" s="41"/>
      <c r="C52" s="21" t="s">
        <v>8</v>
      </c>
      <c r="D52" s="8">
        <f>SUM('[1]وزارة الصحة'!E42+'[1]مستشفى خليفه  بام القيوي'!G8)</f>
        <v>8</v>
      </c>
      <c r="E52" s="8">
        <f>SUM('[1]قطاع خاص بالامارات الشمالية'!E42)</f>
        <v>2</v>
      </c>
      <c r="F52" s="22">
        <f t="shared" ref="F52:F59" si="49">SUM(D52:E52)</f>
        <v>10</v>
      </c>
      <c r="G52" s="8">
        <f>SUM('[1]وزارة الصحة'!F42+'[1]مستشفى خليفه  بام القيوي'!H8)</f>
        <v>10</v>
      </c>
      <c r="H52" s="8">
        <f>SUM('[1]قطاع خاص بالامارات الشمالية'!F42)</f>
        <v>1</v>
      </c>
      <c r="I52" s="22">
        <f t="shared" ref="I52:I59" si="50">SUM(G52:H52)</f>
        <v>11</v>
      </c>
      <c r="J52" s="8">
        <f>SUM('[1]وزارة الصحة'!G42+'[1]مستشفى خليفه  بام القيوي'!L8)</f>
        <v>6</v>
      </c>
      <c r="K52" s="8">
        <f>SUM('[1]قطاع خاص بالامارات الشمالية'!G42)</f>
        <v>0</v>
      </c>
      <c r="L52" s="22">
        <f t="shared" ref="L52:L58" si="51">SUM(J52:K52)</f>
        <v>6</v>
      </c>
      <c r="M52" s="8">
        <f>SUM('[1]وزارة الصحة'!H42+'[1]مستشفى خليفه  بام القيوي'!J8+'[1]مستشفى خليفه  بام القيوي'!K8)</f>
        <v>9</v>
      </c>
      <c r="N52" s="8">
        <f>SUM('[1]قطاع خاص بالامارات الشمالية'!H42)</f>
        <v>0</v>
      </c>
      <c r="O52" s="22">
        <f t="shared" ref="O52:O58" si="52">SUM(M52:N52)</f>
        <v>9</v>
      </c>
      <c r="P52" s="8">
        <f>SUM('[1]وزارة الصحة'!I42+'[1]مستشفى خليفه  بام القيوي'!I8+'[1]مستشفى خليفه  بام القيوي'!N8+'[1]مستشفى خليفه  بام القيوي'!O8)</f>
        <v>44</v>
      </c>
      <c r="Q52" s="8">
        <f>SUM('[1]قطاع خاص بالامارات الشمالية'!I42)</f>
        <v>0</v>
      </c>
      <c r="R52" s="22">
        <f t="shared" ref="R52:R59" si="53">SUM(P52:Q52)</f>
        <v>44</v>
      </c>
      <c r="S52" s="8">
        <f>SUM(D52+G52+J52+M52+P52)</f>
        <v>77</v>
      </c>
      <c r="T52" s="8">
        <f>SUM(E52+H52+K52+N52+Q52)</f>
        <v>3</v>
      </c>
      <c r="U52" s="22">
        <f>SUM(S52:T52)</f>
        <v>80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24.95" customHeight="1" x14ac:dyDescent="0.2">
      <c r="A53" s="40"/>
      <c r="B53" s="41"/>
      <c r="C53" s="22" t="s">
        <v>4</v>
      </c>
      <c r="D53" s="22">
        <f>SUM(D51:D52)</f>
        <v>11</v>
      </c>
      <c r="E53" s="22">
        <f>SUM(E51:E52)</f>
        <v>2</v>
      </c>
      <c r="F53" s="22">
        <f t="shared" si="49"/>
        <v>13</v>
      </c>
      <c r="G53" s="22">
        <f>SUM(G51:G52)</f>
        <v>11</v>
      </c>
      <c r="H53" s="22">
        <f>SUM(H51:H52)</f>
        <v>1</v>
      </c>
      <c r="I53" s="22">
        <f t="shared" si="50"/>
        <v>12</v>
      </c>
      <c r="J53" s="22">
        <f>SUM(J51:J52)</f>
        <v>6</v>
      </c>
      <c r="K53" s="22">
        <f>SUM(K51:K52)</f>
        <v>0</v>
      </c>
      <c r="L53" s="22">
        <f t="shared" si="51"/>
        <v>6</v>
      </c>
      <c r="M53" s="22">
        <f>SUM(M51:M52)</f>
        <v>10</v>
      </c>
      <c r="N53" s="22">
        <f>SUM(N51:N52)</f>
        <v>0</v>
      </c>
      <c r="O53" s="22">
        <f t="shared" si="52"/>
        <v>10</v>
      </c>
      <c r="P53" s="22">
        <f>SUM(P51:P52)</f>
        <v>44</v>
      </c>
      <c r="Q53" s="22">
        <f>SUM(Q51:Q52)</f>
        <v>0</v>
      </c>
      <c r="R53" s="22">
        <f t="shared" si="53"/>
        <v>44</v>
      </c>
      <c r="S53" s="22">
        <f>SUM(S51:S52)</f>
        <v>82</v>
      </c>
      <c r="T53" s="22">
        <f t="shared" ref="T53:U53" si="54">SUM(T51:T52)</f>
        <v>3</v>
      </c>
      <c r="U53" s="22">
        <f t="shared" si="54"/>
        <v>85</v>
      </c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24.95" customHeight="1" x14ac:dyDescent="0.25">
      <c r="A54" s="40"/>
      <c r="B54" s="41" t="s">
        <v>9</v>
      </c>
      <c r="C54" s="21" t="s">
        <v>7</v>
      </c>
      <c r="D54" s="8">
        <f>SUM('[1]وزارة الصحة'!E44+'[1]مستشفى خليفه  بام القيوي'!G10)</f>
        <v>154</v>
      </c>
      <c r="E54" s="8">
        <f>SUM('[1]قطاع خاص بالامارات الشمالية'!E44)</f>
        <v>17</v>
      </c>
      <c r="F54" s="22">
        <f t="shared" si="49"/>
        <v>171</v>
      </c>
      <c r="G54" s="8">
        <f>SUM('[1]وزارة الصحة'!F44+'[1]مستشفى خليفه  بام القيوي'!H10)</f>
        <v>4</v>
      </c>
      <c r="H54" s="8">
        <f>SUM('[1]قطاع خاص بالامارات الشمالية'!F44)</f>
        <v>13</v>
      </c>
      <c r="I54" s="22">
        <f t="shared" si="50"/>
        <v>17</v>
      </c>
      <c r="J54" s="8">
        <f>SUM('[1]وزارة الصحة'!G44+'[1]مستشفى خليفه  بام القيوي'!L10)</f>
        <v>14</v>
      </c>
      <c r="K54" s="8">
        <f>SUM('[1]قطاع خاص بالامارات الشمالية'!G44)</f>
        <v>51</v>
      </c>
      <c r="L54" s="22">
        <f t="shared" si="51"/>
        <v>65</v>
      </c>
      <c r="M54" s="8">
        <f>SUM('[1]وزارة الصحة'!H44+'[1]مستشفى خليفه  بام القيوي'!J10+'[1]مستشفى خليفه  بام القيوي'!K10)</f>
        <v>82</v>
      </c>
      <c r="N54" s="8">
        <f>SUM('[1]قطاع خاص بالامارات الشمالية'!H44)</f>
        <v>2</v>
      </c>
      <c r="O54" s="22">
        <f t="shared" si="52"/>
        <v>84</v>
      </c>
      <c r="P54" s="8">
        <f>SUM('[1]وزارة الصحة'!I44+'[1]مستشفى خليفه  بام القيوي'!I10+'[1]مستشفى خليفه  بام القيوي'!M10+'[1]مستشفى خليفه  بام القيوي'!N10+'[1]مستشفى خليفه  بام القيوي'!O10)</f>
        <v>76</v>
      </c>
      <c r="Q54" s="8">
        <f>SUM('[1]قطاع خاص بالامارات الشمالية'!I44)</f>
        <v>193</v>
      </c>
      <c r="R54" s="22">
        <f t="shared" si="53"/>
        <v>269</v>
      </c>
      <c r="S54" s="32">
        <f>SUM(D54+G54+J54+M54+P54)</f>
        <v>330</v>
      </c>
      <c r="T54" s="32">
        <f>SUM(E54+H54+K54+N54+Q54)</f>
        <v>276</v>
      </c>
      <c r="U54" s="18">
        <f>SUM(S54:T54)</f>
        <v>606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24.95" customHeight="1" x14ac:dyDescent="0.25">
      <c r="A55" s="40"/>
      <c r="B55" s="41"/>
      <c r="C55" s="21" t="s">
        <v>8</v>
      </c>
      <c r="D55" s="8">
        <f>SUM('[1]وزارة الصحة'!E45+'[1]مستشفى خليفه  بام القيوي'!G11)</f>
        <v>62</v>
      </c>
      <c r="E55" s="8">
        <f>SUM('[1]قطاع خاص بالامارات الشمالية'!E45)</f>
        <v>11</v>
      </c>
      <c r="F55" s="22">
        <f t="shared" si="49"/>
        <v>73</v>
      </c>
      <c r="G55" s="8">
        <f>SUM('[1]وزارة الصحة'!F45+'[1]مستشفى خليفه  بام القيوي'!H11)</f>
        <v>8</v>
      </c>
      <c r="H55" s="8">
        <f>SUM('[1]قطاع خاص بالامارات الشمالية'!F45)</f>
        <v>21</v>
      </c>
      <c r="I55" s="22">
        <f t="shared" si="50"/>
        <v>29</v>
      </c>
      <c r="J55" s="8">
        <f>SUM('[1]وزارة الصحة'!G45+'[1]مستشفى خليفه  بام القيوي'!L11)</f>
        <v>9</v>
      </c>
      <c r="K55" s="8">
        <f>SUM('[1]قطاع خاص بالامارات الشمالية'!G45)</f>
        <v>23</v>
      </c>
      <c r="L55" s="22">
        <f t="shared" si="51"/>
        <v>32</v>
      </c>
      <c r="M55" s="8">
        <f>SUM('[1]وزارة الصحة'!H45+'[1]مستشفى خليفه  بام القيوي'!J11+'[1]مستشفى خليفه  بام القيوي'!K11)</f>
        <v>483</v>
      </c>
      <c r="N55" s="8">
        <f>SUM('[1]قطاع خاص بالامارات الشمالية'!H45)</f>
        <v>60</v>
      </c>
      <c r="O55" s="22">
        <f t="shared" si="52"/>
        <v>543</v>
      </c>
      <c r="P55" s="8">
        <f>SUM('[1]وزارة الصحة'!I45+'[1]مستشفى خليفه  بام القيوي'!I11+'[1]مستشفى خليفه  بام القيوي'!M11+'[1]مستشفى خليفه  بام القيوي'!N11+'[1]مستشفى خليفه  بام القيوي'!O11)</f>
        <v>80</v>
      </c>
      <c r="Q55" s="8">
        <f>SUM('[1]قطاع خاص بالامارات الشمالية'!I45)</f>
        <v>57</v>
      </c>
      <c r="R55" s="22">
        <f t="shared" si="53"/>
        <v>137</v>
      </c>
      <c r="S55" s="32">
        <f>SUM(D55+G55+J55+M55+P55)</f>
        <v>642</v>
      </c>
      <c r="T55" s="32">
        <f>SUM(E55+H55+K55+N55+Q55)</f>
        <v>172</v>
      </c>
      <c r="U55" s="18">
        <f>SUM(S55:T55)</f>
        <v>814</v>
      </c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24.95" customHeight="1" x14ac:dyDescent="0.25">
      <c r="A56" s="40"/>
      <c r="B56" s="41"/>
      <c r="C56" s="22" t="s">
        <v>4</v>
      </c>
      <c r="D56" s="22">
        <f>SUM(D54:D55)</f>
        <v>216</v>
      </c>
      <c r="E56" s="22">
        <f>SUM(E54:E55)</f>
        <v>28</v>
      </c>
      <c r="F56" s="22">
        <f t="shared" si="49"/>
        <v>244</v>
      </c>
      <c r="G56" s="22">
        <f>SUM(G54:G55)</f>
        <v>12</v>
      </c>
      <c r="H56" s="22">
        <f>SUM(H54:H55)</f>
        <v>34</v>
      </c>
      <c r="I56" s="22">
        <f t="shared" si="50"/>
        <v>46</v>
      </c>
      <c r="J56" s="22">
        <f>SUM(J54:J55)</f>
        <v>23</v>
      </c>
      <c r="K56" s="22">
        <f>SUM(K54:K55)</f>
        <v>74</v>
      </c>
      <c r="L56" s="22">
        <f t="shared" si="51"/>
        <v>97</v>
      </c>
      <c r="M56" s="22">
        <f>SUM(M54:M55)</f>
        <v>565</v>
      </c>
      <c r="N56" s="22">
        <f>SUM(N54:N55)</f>
        <v>62</v>
      </c>
      <c r="O56" s="22">
        <f t="shared" si="52"/>
        <v>627</v>
      </c>
      <c r="P56" s="22">
        <f>SUM(P54:P55)</f>
        <v>156</v>
      </c>
      <c r="Q56" s="22">
        <f>SUM(Q54:Q55)</f>
        <v>250</v>
      </c>
      <c r="R56" s="22">
        <f t="shared" si="53"/>
        <v>406</v>
      </c>
      <c r="S56" s="18">
        <f>SUM(S54:S55)</f>
        <v>972</v>
      </c>
      <c r="T56" s="18">
        <f t="shared" ref="T56:U56" si="55">SUM(T54:T55)</f>
        <v>448</v>
      </c>
      <c r="U56" s="18">
        <f t="shared" si="55"/>
        <v>1420</v>
      </c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24.95" customHeight="1" x14ac:dyDescent="0.25">
      <c r="A57" s="40"/>
      <c r="B57" s="41" t="s">
        <v>4</v>
      </c>
      <c r="C57" s="21" t="s">
        <v>7</v>
      </c>
      <c r="D57" s="8">
        <f>SUM(D51+D54)</f>
        <v>157</v>
      </c>
      <c r="E57" s="8">
        <f>SUM(E51+E54)</f>
        <v>17</v>
      </c>
      <c r="F57" s="22">
        <f t="shared" si="49"/>
        <v>174</v>
      </c>
      <c r="G57" s="8">
        <f>SUM(G51+G54)</f>
        <v>5</v>
      </c>
      <c r="H57" s="8">
        <f>SUM(H51+H54)</f>
        <v>13</v>
      </c>
      <c r="I57" s="22">
        <f t="shared" si="50"/>
        <v>18</v>
      </c>
      <c r="J57" s="8">
        <f>SUM(J51+J54)</f>
        <v>14</v>
      </c>
      <c r="K57" s="8">
        <f>SUM(K51+K54)</f>
        <v>51</v>
      </c>
      <c r="L57" s="22">
        <f t="shared" si="51"/>
        <v>65</v>
      </c>
      <c r="M57" s="8">
        <f>SUM(M51+M54)</f>
        <v>83</v>
      </c>
      <c r="N57" s="8">
        <f>SUM(N51+N54)</f>
        <v>2</v>
      </c>
      <c r="O57" s="22">
        <f t="shared" si="52"/>
        <v>85</v>
      </c>
      <c r="P57" s="8">
        <f>SUM(P51+P54)</f>
        <v>76</v>
      </c>
      <c r="Q57" s="8">
        <f>SUM(Q51+Q54)</f>
        <v>193</v>
      </c>
      <c r="R57" s="22">
        <f t="shared" si="53"/>
        <v>269</v>
      </c>
      <c r="S57" s="33">
        <f>SUM(S51+S54)</f>
        <v>335</v>
      </c>
      <c r="T57" s="33">
        <f>SUM(T51+T54)</f>
        <v>276</v>
      </c>
      <c r="U57" s="18">
        <f>SUM(S57:T57)</f>
        <v>611</v>
      </c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24.95" customHeight="1" x14ac:dyDescent="0.25">
      <c r="A58" s="40"/>
      <c r="B58" s="41"/>
      <c r="C58" s="21" t="s">
        <v>8</v>
      </c>
      <c r="D58" s="8">
        <f>SUM(D52+D55)</f>
        <v>70</v>
      </c>
      <c r="E58" s="8">
        <f>SUM(E52+E55)</f>
        <v>13</v>
      </c>
      <c r="F58" s="22">
        <f t="shared" si="49"/>
        <v>83</v>
      </c>
      <c r="G58" s="8">
        <f>SUM(G52+G55)</f>
        <v>18</v>
      </c>
      <c r="H58" s="8">
        <f>SUM(H52+H55)</f>
        <v>22</v>
      </c>
      <c r="I58" s="22">
        <f t="shared" si="50"/>
        <v>40</v>
      </c>
      <c r="J58" s="8">
        <f>SUM(J52+J55)</f>
        <v>15</v>
      </c>
      <c r="K58" s="8">
        <f>SUM(K52+K55)</f>
        <v>23</v>
      </c>
      <c r="L58" s="22">
        <f t="shared" si="51"/>
        <v>38</v>
      </c>
      <c r="M58" s="8">
        <f>SUM(M52+M55)</f>
        <v>492</v>
      </c>
      <c r="N58" s="8">
        <f>SUM(N52+N55)</f>
        <v>60</v>
      </c>
      <c r="O58" s="22">
        <f t="shared" si="52"/>
        <v>552</v>
      </c>
      <c r="P58" s="8">
        <f>SUM(P52+P55)</f>
        <v>124</v>
      </c>
      <c r="Q58" s="8">
        <f>SUM(Q52+Q55)</f>
        <v>57</v>
      </c>
      <c r="R58" s="22">
        <f t="shared" si="53"/>
        <v>181</v>
      </c>
      <c r="S58" s="33">
        <f>SUM(S52+S55)</f>
        <v>719</v>
      </c>
      <c r="T58" s="33">
        <f>SUM(T52+T55)</f>
        <v>175</v>
      </c>
      <c r="U58" s="18">
        <f>SUM(S58:T58)</f>
        <v>894</v>
      </c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24.95" customHeight="1" x14ac:dyDescent="0.25">
      <c r="A59" s="40"/>
      <c r="B59" s="41"/>
      <c r="C59" s="22" t="s">
        <v>4</v>
      </c>
      <c r="D59" s="22">
        <f>SUM(D57:D58)</f>
        <v>227</v>
      </c>
      <c r="E59" s="22">
        <f>SUM(E57:E58)</f>
        <v>30</v>
      </c>
      <c r="F59" s="22">
        <f t="shared" si="49"/>
        <v>257</v>
      </c>
      <c r="G59" s="22">
        <f>SUM(G57:G58)</f>
        <v>23</v>
      </c>
      <c r="H59" s="22">
        <f t="shared" ref="H59" si="56">SUM(H57:H58)</f>
        <v>35</v>
      </c>
      <c r="I59" s="22">
        <f t="shared" si="50"/>
        <v>58</v>
      </c>
      <c r="J59" s="22">
        <f>SUM(J57:J58)</f>
        <v>29</v>
      </c>
      <c r="K59" s="22">
        <f t="shared" ref="K59:L59" si="57">SUM(K57:K58)</f>
        <v>74</v>
      </c>
      <c r="L59" s="22">
        <f t="shared" si="57"/>
        <v>103</v>
      </c>
      <c r="M59" s="22">
        <f>SUM(M57:M58)</f>
        <v>575</v>
      </c>
      <c r="N59" s="22">
        <f t="shared" ref="N59:O59" si="58">SUM(N57:N58)</f>
        <v>62</v>
      </c>
      <c r="O59" s="22">
        <f t="shared" si="58"/>
        <v>637</v>
      </c>
      <c r="P59" s="22">
        <f>SUM(P57:P58)</f>
        <v>200</v>
      </c>
      <c r="Q59" s="22">
        <f>SUM(Q57:Q58)</f>
        <v>250</v>
      </c>
      <c r="R59" s="22">
        <f t="shared" si="53"/>
        <v>450</v>
      </c>
      <c r="S59" s="18">
        <f>SUM(S57:S58)</f>
        <v>1054</v>
      </c>
      <c r="T59" s="18">
        <f t="shared" ref="T59:U59" si="59">SUM(T57:T58)</f>
        <v>451</v>
      </c>
      <c r="U59" s="18">
        <f t="shared" si="59"/>
        <v>1505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24.95" customHeight="1" x14ac:dyDescent="0.25">
      <c r="A60" s="40" t="s">
        <v>32</v>
      </c>
      <c r="B60" s="41" t="s">
        <v>6</v>
      </c>
      <c r="C60" s="21" t="s">
        <v>7</v>
      </c>
      <c r="D60" s="36">
        <f>SUM('[1]وزارة الصحة'!E55+'[1]مستشفى خليفة  راس الخيمة'!G7)</f>
        <v>5</v>
      </c>
      <c r="E60" s="36">
        <f>SUM('[1]قطاع خاص بالامارات الشمالية'!E55)</f>
        <v>3</v>
      </c>
      <c r="F60" s="37">
        <f>SUM(D60:E60)</f>
        <v>8</v>
      </c>
      <c r="G60" s="36">
        <f>SUM('[1]وزارة الصحة'!F55+'[1]مستشفى خليفة  راس الخيمة'!H7)</f>
        <v>3</v>
      </c>
      <c r="H60" s="36">
        <f>SUM('[1]قطاع خاص بالامارات الشمالية'!F55)</f>
        <v>1</v>
      </c>
      <c r="I60" s="37">
        <f>SUM(G60:H60)</f>
        <v>4</v>
      </c>
      <c r="J60" s="36">
        <f>SUM('[1]وزارة الصحة'!G55+'[1]مستشفى خليفة  راس الخيمة'!L7)</f>
        <v>1</v>
      </c>
      <c r="K60" s="36">
        <f>SUM('[1]قطاع خاص بالامارات الشمالية'!G55)</f>
        <v>0</v>
      </c>
      <c r="L60" s="37">
        <f>SUM(J60:K60)</f>
        <v>1</v>
      </c>
      <c r="M60" s="36">
        <f>SUM('[1]وزارة الصحة'!H55+'[1]مستشفى خليفة  راس الخيمة'!J7)</f>
        <v>1</v>
      </c>
      <c r="N60" s="36">
        <f>SUM('[1]قطاع خاص بالامارات الشمالية'!H55)</f>
        <v>0</v>
      </c>
      <c r="O60" s="37">
        <f>SUM(M60:N60)</f>
        <v>1</v>
      </c>
      <c r="P60" s="36">
        <f>SUM('[1]وزارة الصحة'!I55+'[1]مستشفى خليفة  راس الخيمة'!I7+'[1]مستشفى خليفة  راس الخيمة'!M7+'[1]مستشفى خليفة  راس الخيمة'!N7+'[1]مستشفى خليفة  راس الخيمة'!O7)</f>
        <v>0</v>
      </c>
      <c r="Q60" s="36">
        <f>SUM('[1]قطاع خاص بالامارات الشمالية'!I55)</f>
        <v>1</v>
      </c>
      <c r="R60" s="37">
        <f>SUM(P60:Q60)</f>
        <v>1</v>
      </c>
      <c r="S60" s="36">
        <f>SUM(D60+G60+J60+M60+P60)</f>
        <v>10</v>
      </c>
      <c r="T60" s="36">
        <f>SUM(E60+H60+K60+N60+Q60)</f>
        <v>5</v>
      </c>
      <c r="U60" s="37">
        <f>SUM(S60:T60)</f>
        <v>15</v>
      </c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24.95" customHeight="1" x14ac:dyDescent="0.25">
      <c r="A61" s="40"/>
      <c r="B61" s="41"/>
      <c r="C61" s="21" t="s">
        <v>8</v>
      </c>
      <c r="D61" s="36">
        <f>SUM('[1]وزارة الصحة'!E56+'[1]مستشفى خليفة  راس الخيمة'!G8)</f>
        <v>48</v>
      </c>
      <c r="E61" s="36">
        <f>SUM('[1]قطاع خاص بالامارات الشمالية'!E56)</f>
        <v>5</v>
      </c>
      <c r="F61" s="37">
        <f t="shared" ref="F61:F65" si="60">SUM(D61:E61)</f>
        <v>53</v>
      </c>
      <c r="G61" s="36">
        <f>SUM('[1]وزارة الصحة'!F56+'[1]مستشفى خليفة  راس الخيمة'!H8)</f>
        <v>27</v>
      </c>
      <c r="H61" s="36">
        <f>SUM('[1]قطاع خاص بالامارات الشمالية'!F56)</f>
        <v>3</v>
      </c>
      <c r="I61" s="37">
        <f t="shared" ref="I61:I68" si="61">SUM(G61:H61)</f>
        <v>30</v>
      </c>
      <c r="J61" s="36">
        <f>SUM('[1]وزارة الصحة'!G56+'[1]مستشفى خليفة  راس الخيمة'!L8)</f>
        <v>26</v>
      </c>
      <c r="K61" s="36">
        <f>SUM('[1]قطاع خاص بالامارات الشمالية'!G56)</f>
        <v>1</v>
      </c>
      <c r="L61" s="37">
        <f t="shared" ref="L61:L68" si="62">SUM(J61:K61)</f>
        <v>27</v>
      </c>
      <c r="M61" s="36">
        <f>SUM('[1]وزارة الصحة'!H56+'[1]مستشفى خليفة  راس الخيمة'!J8)</f>
        <v>136</v>
      </c>
      <c r="N61" s="36">
        <f>SUM('[1]قطاع خاص بالامارات الشمالية'!H56)</f>
        <v>0</v>
      </c>
      <c r="O61" s="37">
        <f t="shared" ref="O61:O67" si="63">SUM(M61:N61)</f>
        <v>136</v>
      </c>
      <c r="P61" s="36">
        <f>SUM('[1]وزارة الصحة'!I56+'[1]مستشفى خليفة  راس الخيمة'!I8+'[1]مستشفى خليفة  راس الخيمة'!M8+'[1]مستشفى خليفة  راس الخيمة'!N8+'[1]مستشفى خليفة  راس الخيمة'!O8)</f>
        <v>120</v>
      </c>
      <c r="Q61" s="36">
        <f>SUM('[1]قطاع خاص بالامارات الشمالية'!I56)</f>
        <v>1</v>
      </c>
      <c r="R61" s="37">
        <f t="shared" ref="R61:R68" si="64">SUM(P61:Q61)</f>
        <v>121</v>
      </c>
      <c r="S61" s="36">
        <f>SUM(D61+G61+J61+M61+P61)</f>
        <v>357</v>
      </c>
      <c r="T61" s="36">
        <f>SUM(E61+H61+K61+N61+Q61)</f>
        <v>10</v>
      </c>
      <c r="U61" s="37">
        <f t="shared" ref="U61:U62" si="65">SUM(S61:T61)</f>
        <v>367</v>
      </c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24.95" customHeight="1" x14ac:dyDescent="0.25">
      <c r="A62" s="40"/>
      <c r="B62" s="41"/>
      <c r="C62" s="22" t="s">
        <v>4</v>
      </c>
      <c r="D62" s="37">
        <f>SUM(D60:D61)</f>
        <v>53</v>
      </c>
      <c r="E62" s="37">
        <f>SUM(E60:E61)</f>
        <v>8</v>
      </c>
      <c r="F62" s="37">
        <f t="shared" si="60"/>
        <v>61</v>
      </c>
      <c r="G62" s="37">
        <f>SUM(G60:G61)</f>
        <v>30</v>
      </c>
      <c r="H62" s="37">
        <f>SUM(H60:H61)</f>
        <v>4</v>
      </c>
      <c r="I62" s="37">
        <f t="shared" si="61"/>
        <v>34</v>
      </c>
      <c r="J62" s="37">
        <f>SUM(J60:J61)</f>
        <v>27</v>
      </c>
      <c r="K62" s="37">
        <f>SUM(K60:K61)</f>
        <v>1</v>
      </c>
      <c r="L62" s="37">
        <f t="shared" si="62"/>
        <v>28</v>
      </c>
      <c r="M62" s="37">
        <f>SUM(M60:M61)</f>
        <v>137</v>
      </c>
      <c r="N62" s="37">
        <f>SUM(N60:N61)</f>
        <v>0</v>
      </c>
      <c r="O62" s="37">
        <f t="shared" si="63"/>
        <v>137</v>
      </c>
      <c r="P62" s="37">
        <f>SUM(P60:P61)</f>
        <v>120</v>
      </c>
      <c r="Q62" s="37">
        <f>SUM(Q60:Q61)</f>
        <v>2</v>
      </c>
      <c r="R62" s="37">
        <f t="shared" si="64"/>
        <v>122</v>
      </c>
      <c r="S62" s="37">
        <f>SUM(S60:S61)</f>
        <v>367</v>
      </c>
      <c r="T62" s="37">
        <f t="shared" ref="T62" si="66">SUM(T60:T61)</f>
        <v>15</v>
      </c>
      <c r="U62" s="37">
        <f t="shared" si="65"/>
        <v>382</v>
      </c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24.95" customHeight="1" x14ac:dyDescent="0.25">
      <c r="A63" s="40"/>
      <c r="B63" s="41" t="s">
        <v>9</v>
      </c>
      <c r="C63" s="21" t="s">
        <v>7</v>
      </c>
      <c r="D63" s="36">
        <f>SUM('[1]وزارة الصحة'!E58+'[1]مستشفى خليفة  راس الخيمة'!G10)</f>
        <v>266</v>
      </c>
      <c r="E63" s="36">
        <f>SUM('[1]قطاع خاص بالامارات الشمالية'!E58)</f>
        <v>191</v>
      </c>
      <c r="F63" s="37">
        <f t="shared" si="60"/>
        <v>457</v>
      </c>
      <c r="G63" s="36">
        <f>SUM('[1]وزارة الصحة'!F58+'[1]مستشفى خليفة  راس الخيمة'!H10)</f>
        <v>4</v>
      </c>
      <c r="H63" s="36">
        <f>SUM('[1]قطاع خاص بالامارات الشمالية'!F58)</f>
        <v>103</v>
      </c>
      <c r="I63" s="37">
        <f t="shared" si="61"/>
        <v>107</v>
      </c>
      <c r="J63" s="36">
        <f>SUM('[1]وزارة الصحة'!G58+'[1]مستشفى خليفة  راس الخيمة'!L10)</f>
        <v>19</v>
      </c>
      <c r="K63" s="36">
        <f>SUM('[1]قطاع خاص بالامارات الشمالية'!G58)</f>
        <v>200</v>
      </c>
      <c r="L63" s="37">
        <f t="shared" si="62"/>
        <v>219</v>
      </c>
      <c r="M63" s="36">
        <f>SUM('[1]وزارة الصحة'!H58+'[1]مستشفى خليفة  راس الخيمة'!J10+'[1]مستشفى خليفة  راس الخيمة'!K10)</f>
        <v>247</v>
      </c>
      <c r="N63" s="36">
        <f>SUM('[1]قطاع خاص بالامارات الشمالية'!H58)</f>
        <v>68</v>
      </c>
      <c r="O63" s="37">
        <f t="shared" si="63"/>
        <v>315</v>
      </c>
      <c r="P63" s="36">
        <f>SUM('[1]وزارة الصحة'!I58+'[1]مستشفى خليفة  راس الخيمة'!I10+'[1]مستشفى خليفة  راس الخيمة'!M10+'[1]مستشفى خليفة  راس الخيمة'!N10+'[1]مستشفى خليفة  راس الخيمة'!O10)</f>
        <v>189</v>
      </c>
      <c r="Q63" s="36">
        <f>SUM('[1]قطاع خاص بالامارات الشمالية'!I58)</f>
        <v>176</v>
      </c>
      <c r="R63" s="37">
        <f t="shared" si="64"/>
        <v>365</v>
      </c>
      <c r="S63" s="32">
        <f>SUM(D63+G63+J63+M63+P63)</f>
        <v>725</v>
      </c>
      <c r="T63" s="32">
        <f>SUM(E63+H63+K63+N63+Q63)</f>
        <v>738</v>
      </c>
      <c r="U63" s="18">
        <f>SUM(S63:T63)</f>
        <v>1463</v>
      </c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24.95" customHeight="1" x14ac:dyDescent="0.25">
      <c r="A64" s="40"/>
      <c r="B64" s="41"/>
      <c r="C64" s="21" t="s">
        <v>8</v>
      </c>
      <c r="D64" s="36">
        <f>SUM('[1]وزارة الصحة'!E59+'[1]مستشفى خليفة  راس الخيمة'!G11)</f>
        <v>158</v>
      </c>
      <c r="E64" s="36">
        <f>SUM('[1]قطاع خاص بالامارات الشمالية'!E59)</f>
        <v>118</v>
      </c>
      <c r="F64" s="37">
        <f t="shared" si="60"/>
        <v>276</v>
      </c>
      <c r="G64" s="36">
        <f>SUM('[1]وزارة الصحة'!F59)</f>
        <v>8</v>
      </c>
      <c r="H64" s="36">
        <f>SUM('[1]قطاع خاص بالامارات الشمالية'!F59)</f>
        <v>83</v>
      </c>
      <c r="I64" s="37">
        <f t="shared" si="61"/>
        <v>91</v>
      </c>
      <c r="J64" s="36">
        <f>SUM('[1]وزارة الصحة'!G59+'[1]مستشفى خليفة  راس الخيمة'!L11)</f>
        <v>10</v>
      </c>
      <c r="K64" s="36">
        <f>SUM('[1]قطاع خاص بالامارات الشمالية'!G59)</f>
        <v>117</v>
      </c>
      <c r="L64" s="37">
        <f t="shared" si="62"/>
        <v>127</v>
      </c>
      <c r="M64" s="36">
        <f>SUM('[1]وزارة الصحة'!H59+'[1]مستشفى خليفة  راس الخيمة'!J11+'[1]مستشفى خليفة  راس الخيمة'!K11)</f>
        <v>938</v>
      </c>
      <c r="N64" s="36">
        <f>SUM('[1]قطاع خاص بالامارات الشمالية'!H59)</f>
        <v>458</v>
      </c>
      <c r="O64" s="37">
        <f t="shared" si="63"/>
        <v>1396</v>
      </c>
      <c r="P64" s="36">
        <f>SUM('[1]وزارة الصحة'!I59+'[1]مستشفى خليفة  راس الخيمة'!I11+'[1]مستشفى خليفة  راس الخيمة'!M11+'[1]مستشفى خليفة  راس الخيمة'!N11+'[1]مستشفى خليفة  راس الخيمة'!O11)</f>
        <v>154</v>
      </c>
      <c r="Q64" s="36">
        <f>SUM('[1]قطاع خاص بالامارات الشمالية'!I59)</f>
        <v>203</v>
      </c>
      <c r="R64" s="37">
        <f t="shared" si="64"/>
        <v>357</v>
      </c>
      <c r="S64" s="32">
        <f>SUM(D64+G64+J64+M64+P64)</f>
        <v>1268</v>
      </c>
      <c r="T64" s="32">
        <f>SUM(E64+H64+K64+N64+Q64)</f>
        <v>979</v>
      </c>
      <c r="U64" s="18">
        <f>SUM(S64:T64)</f>
        <v>2247</v>
      </c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24.95" customHeight="1" x14ac:dyDescent="0.25">
      <c r="A65" s="40"/>
      <c r="B65" s="41"/>
      <c r="C65" s="22" t="s">
        <v>4</v>
      </c>
      <c r="D65" s="37">
        <f>SUM(D63:D64)</f>
        <v>424</v>
      </c>
      <c r="E65" s="37">
        <f>SUM(E63:E64)</f>
        <v>309</v>
      </c>
      <c r="F65" s="37">
        <f t="shared" si="60"/>
        <v>733</v>
      </c>
      <c r="G65" s="37">
        <f>SUM(G63:G64)</f>
        <v>12</v>
      </c>
      <c r="H65" s="37">
        <f>SUM(H63:H64)</f>
        <v>186</v>
      </c>
      <c r="I65" s="37">
        <f t="shared" si="61"/>
        <v>198</v>
      </c>
      <c r="J65" s="37">
        <f>SUM(J63:J64)</f>
        <v>29</v>
      </c>
      <c r="K65" s="37">
        <f>SUM(K63:K64)</f>
        <v>317</v>
      </c>
      <c r="L65" s="37">
        <f t="shared" si="62"/>
        <v>346</v>
      </c>
      <c r="M65" s="37">
        <f>SUM(M63:M64)</f>
        <v>1185</v>
      </c>
      <c r="N65" s="37">
        <f>SUM(N63:N64)</f>
        <v>526</v>
      </c>
      <c r="O65" s="37">
        <f t="shared" si="63"/>
        <v>1711</v>
      </c>
      <c r="P65" s="37">
        <f>SUM(P63:P64)</f>
        <v>343</v>
      </c>
      <c r="Q65" s="37">
        <f>SUM(Q63:Q64)</f>
        <v>379</v>
      </c>
      <c r="R65" s="37">
        <f t="shared" si="64"/>
        <v>722</v>
      </c>
      <c r="S65" s="18">
        <f>SUM(S63:S64)</f>
        <v>1993</v>
      </c>
      <c r="T65" s="18">
        <f t="shared" ref="T65:U65" si="67">SUM(T63:T64)</f>
        <v>1717</v>
      </c>
      <c r="U65" s="18">
        <f t="shared" si="67"/>
        <v>3710</v>
      </c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24.95" customHeight="1" x14ac:dyDescent="0.25">
      <c r="A66" s="40"/>
      <c r="B66" s="41" t="s">
        <v>4</v>
      </c>
      <c r="C66" s="21" t="s">
        <v>7</v>
      </c>
      <c r="D66" s="36">
        <f>SUM(D60+D63)</f>
        <v>271</v>
      </c>
      <c r="E66" s="36">
        <f>SUM(E60+E63)</f>
        <v>194</v>
      </c>
      <c r="F66" s="18">
        <f>SUM(D66:E66)</f>
        <v>465</v>
      </c>
      <c r="G66" s="36">
        <f>SUM(G60+G63)</f>
        <v>7</v>
      </c>
      <c r="H66" s="36">
        <f>SUM(H60+H63)</f>
        <v>104</v>
      </c>
      <c r="I66" s="37">
        <f t="shared" si="61"/>
        <v>111</v>
      </c>
      <c r="J66" s="36">
        <f>SUM(J60+J63)</f>
        <v>20</v>
      </c>
      <c r="K66" s="36">
        <f>SUM(K60+K63)</f>
        <v>200</v>
      </c>
      <c r="L66" s="37">
        <f t="shared" si="62"/>
        <v>220</v>
      </c>
      <c r="M66" s="36">
        <f>SUM(M60+M63)</f>
        <v>248</v>
      </c>
      <c r="N66" s="36">
        <f>SUM(N60+N63)</f>
        <v>68</v>
      </c>
      <c r="O66" s="37">
        <f t="shared" si="63"/>
        <v>316</v>
      </c>
      <c r="P66" s="36">
        <f>SUM(P60+P63)</f>
        <v>189</v>
      </c>
      <c r="Q66" s="36">
        <f>SUM(Q60+Q63)</f>
        <v>177</v>
      </c>
      <c r="R66" s="37">
        <f t="shared" si="64"/>
        <v>366</v>
      </c>
      <c r="S66" s="33">
        <f>SUM(S60+S63)</f>
        <v>735</v>
      </c>
      <c r="T66" s="33">
        <f>SUM(T60+T63)</f>
        <v>743</v>
      </c>
      <c r="U66" s="18">
        <f>SUM(S66:T66)</f>
        <v>1478</v>
      </c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24.95" customHeight="1" x14ac:dyDescent="0.25">
      <c r="A67" s="40"/>
      <c r="B67" s="41"/>
      <c r="C67" s="21" t="s">
        <v>8</v>
      </c>
      <c r="D67" s="36">
        <f>SUM(D61+D64)</f>
        <v>206</v>
      </c>
      <c r="E67" s="36">
        <f>SUM(E61+E64)</f>
        <v>123</v>
      </c>
      <c r="F67" s="18">
        <f t="shared" ref="F67:F68" si="68">SUM(D67:E67)</f>
        <v>329</v>
      </c>
      <c r="G67" s="36">
        <f>SUM(G61+G64)</f>
        <v>35</v>
      </c>
      <c r="H67" s="36">
        <f>SUM(H61+H64)</f>
        <v>86</v>
      </c>
      <c r="I67" s="37">
        <f t="shared" si="61"/>
        <v>121</v>
      </c>
      <c r="J67" s="36">
        <f>SUM(J61+J64)</f>
        <v>36</v>
      </c>
      <c r="K67" s="36">
        <f>SUM(K61+K64)</f>
        <v>118</v>
      </c>
      <c r="L67" s="37">
        <f t="shared" si="62"/>
        <v>154</v>
      </c>
      <c r="M67" s="36">
        <f>SUM(M61+M64)</f>
        <v>1074</v>
      </c>
      <c r="N67" s="36">
        <f>SUM(N61+N64)</f>
        <v>458</v>
      </c>
      <c r="O67" s="37">
        <f t="shared" si="63"/>
        <v>1532</v>
      </c>
      <c r="P67" s="36">
        <f>SUM(P61+P64)</f>
        <v>274</v>
      </c>
      <c r="Q67" s="36">
        <f>SUM(Q61+Q64)</f>
        <v>204</v>
      </c>
      <c r="R67" s="37">
        <f t="shared" si="64"/>
        <v>478</v>
      </c>
      <c r="S67" s="33">
        <f>SUM(S61+S64)</f>
        <v>1625</v>
      </c>
      <c r="T67" s="33">
        <f>SUM(T61+T64)</f>
        <v>989</v>
      </c>
      <c r="U67" s="18">
        <f t="shared" ref="U67:U68" si="69">SUM(S67:T67)</f>
        <v>2614</v>
      </c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24.95" customHeight="1" x14ac:dyDescent="0.25">
      <c r="A68" s="40"/>
      <c r="B68" s="41"/>
      <c r="C68" s="22" t="s">
        <v>4</v>
      </c>
      <c r="D68" s="22">
        <f>SUM(D66:D67)</f>
        <v>477</v>
      </c>
      <c r="E68" s="22">
        <f>SUM(E66:E67)</f>
        <v>317</v>
      </c>
      <c r="F68" s="18">
        <f t="shared" si="68"/>
        <v>794</v>
      </c>
      <c r="G68" s="22">
        <f>SUM(G66:G67)</f>
        <v>42</v>
      </c>
      <c r="H68" s="22">
        <f>SUM(H66:H67)</f>
        <v>190</v>
      </c>
      <c r="I68" s="37">
        <f t="shared" si="61"/>
        <v>232</v>
      </c>
      <c r="J68" s="22">
        <f>SUM(J66:J67)</f>
        <v>56</v>
      </c>
      <c r="K68" s="22">
        <f>SUM(K66:K67)</f>
        <v>318</v>
      </c>
      <c r="L68" s="37">
        <f t="shared" si="62"/>
        <v>374</v>
      </c>
      <c r="M68" s="22">
        <f>SUM(M66:M67)</f>
        <v>1322</v>
      </c>
      <c r="N68" s="22">
        <f t="shared" ref="N68:O68" si="70">SUM(N66:N67)</f>
        <v>526</v>
      </c>
      <c r="O68" s="22">
        <f t="shared" si="70"/>
        <v>1848</v>
      </c>
      <c r="P68" s="22">
        <f>SUM(P66:P67)</f>
        <v>463</v>
      </c>
      <c r="Q68" s="22">
        <f t="shared" ref="Q68" si="71">SUM(Q66:Q67)</f>
        <v>381</v>
      </c>
      <c r="R68" s="37">
        <f t="shared" si="64"/>
        <v>844</v>
      </c>
      <c r="S68" s="17">
        <f>SUM(S66:S67)</f>
        <v>2360</v>
      </c>
      <c r="T68" s="17">
        <f t="shared" ref="T68" si="72">SUM(T66:T67)</f>
        <v>1732</v>
      </c>
      <c r="U68" s="18">
        <f t="shared" si="69"/>
        <v>4092</v>
      </c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24.95" customHeight="1" x14ac:dyDescent="0.2">
      <c r="A69" s="40" t="s">
        <v>33</v>
      </c>
      <c r="B69" s="41" t="s">
        <v>6</v>
      </c>
      <c r="C69" s="21" t="s">
        <v>7</v>
      </c>
      <c r="D69" s="23">
        <f>SUM('[1]وزارة الصحة'!E64)</f>
        <v>3</v>
      </c>
      <c r="E69" s="23">
        <f>SUM('[1]قطاع خاص بالامارات الشمالية'!E64)</f>
        <v>1</v>
      </c>
      <c r="F69" s="24">
        <f>SUM(D69:E69)</f>
        <v>4</v>
      </c>
      <c r="G69" s="23">
        <f>SUM('[1]وزارة الصحة'!F64)</f>
        <v>9</v>
      </c>
      <c r="H69" s="23">
        <f>SUM('[1]قطاع خاص بالامارات الشمالية'!F64)</f>
        <v>3</v>
      </c>
      <c r="I69" s="24">
        <f>SUM(G69:H69)</f>
        <v>12</v>
      </c>
      <c r="J69" s="23">
        <f>SUM('[1]وزارة الصحة'!G64)</f>
        <v>0</v>
      </c>
      <c r="K69" s="23">
        <f>SUM('[1]قطاع خاص بالامارات الشمالية'!G64)</f>
        <v>0</v>
      </c>
      <c r="L69" s="24">
        <f>SUM(J69:K69)</f>
        <v>0</v>
      </c>
      <c r="M69" s="23">
        <f>SUM('[1]وزارة الصحة'!H64)</f>
        <v>0</v>
      </c>
      <c r="N69" s="23">
        <f>SUM('[1]قطاع خاص بالامارات الشمالية'!H64)</f>
        <v>0</v>
      </c>
      <c r="O69" s="24">
        <f>SUM(M69:N69)</f>
        <v>0</v>
      </c>
      <c r="P69" s="23">
        <f>SUM('[1]وزارة الصحة'!I64)</f>
        <v>4</v>
      </c>
      <c r="Q69" s="23">
        <f>SUM('[1]قطاع خاص بالامارات الشمالية'!I64)</f>
        <v>0</v>
      </c>
      <c r="R69" s="24">
        <f>SUM(P69:Q69)</f>
        <v>4</v>
      </c>
      <c r="S69" s="23">
        <f>SUM(D69+G69+J69+M69+P69)</f>
        <v>16</v>
      </c>
      <c r="T69" s="23">
        <f>SUM(E69+H69+K69+N69+Q69)</f>
        <v>4</v>
      </c>
      <c r="U69" s="24">
        <f>SUM(S69:T69)</f>
        <v>20</v>
      </c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24.95" customHeight="1" x14ac:dyDescent="0.2">
      <c r="A70" s="40"/>
      <c r="B70" s="41"/>
      <c r="C70" s="21" t="s">
        <v>8</v>
      </c>
      <c r="D70" s="23">
        <f>SUM('[1]وزارة الصحة'!E65)</f>
        <v>53</v>
      </c>
      <c r="E70" s="23">
        <f>SUM('[1]قطاع خاص بالامارات الشمالية'!E65)</f>
        <v>2</v>
      </c>
      <c r="F70" s="24">
        <f t="shared" ref="F70:F77" si="73">SUM(D70:E70)</f>
        <v>55</v>
      </c>
      <c r="G70" s="23">
        <f>SUM('[1]وزارة الصحة'!F65)</f>
        <v>40</v>
      </c>
      <c r="H70" s="23">
        <f>SUM('[1]قطاع خاص بالامارات الشمالية'!F65)</f>
        <v>3</v>
      </c>
      <c r="I70" s="24">
        <f t="shared" ref="I70:I76" si="74">SUM(G70:H70)</f>
        <v>43</v>
      </c>
      <c r="J70" s="23">
        <f>SUM('[1]وزارة الصحة'!G65)</f>
        <v>10</v>
      </c>
      <c r="K70" s="23">
        <f>SUM('[1]قطاع خاص بالامارات الشمالية'!G65)</f>
        <v>0</v>
      </c>
      <c r="L70" s="24">
        <f t="shared" ref="L70:L73" si="75">SUM(J70:K70)</f>
        <v>10</v>
      </c>
      <c r="M70" s="23">
        <f>SUM('[1]وزارة الصحة'!H65)</f>
        <v>85</v>
      </c>
      <c r="N70" s="23">
        <f>SUM('[1]قطاع خاص بالامارات الشمالية'!H65)</f>
        <v>2</v>
      </c>
      <c r="O70" s="24">
        <f t="shared" ref="O70:O76" si="76">SUM(M70:N70)</f>
        <v>87</v>
      </c>
      <c r="P70" s="23">
        <f>SUM('[1]وزارة الصحة'!I65)</f>
        <v>211</v>
      </c>
      <c r="Q70" s="9">
        <f>SUM('[1]قطاع خاص بالامارات الشمالية'!I65)</f>
        <v>4</v>
      </c>
      <c r="R70" s="24">
        <f t="shared" ref="R70:R77" si="77">SUM(P70:Q70)</f>
        <v>215</v>
      </c>
      <c r="S70" s="23">
        <f>SUM(D70+G70+J70+M70+P70)</f>
        <v>399</v>
      </c>
      <c r="T70" s="23">
        <f>SUM(E70+H70+K70+N70+Q70)</f>
        <v>11</v>
      </c>
      <c r="U70" s="24">
        <f t="shared" ref="U70:U71" si="78">SUM(S70:T70)</f>
        <v>410</v>
      </c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24.95" customHeight="1" x14ac:dyDescent="0.2">
      <c r="A71" s="40"/>
      <c r="B71" s="41"/>
      <c r="C71" s="22" t="s">
        <v>4</v>
      </c>
      <c r="D71" s="24">
        <f>SUM(D69:D70)</f>
        <v>56</v>
      </c>
      <c r="E71" s="24">
        <f>SUM(E69:E70)</f>
        <v>3</v>
      </c>
      <c r="F71" s="24">
        <f t="shared" si="73"/>
        <v>59</v>
      </c>
      <c r="G71" s="24">
        <f>SUM(G69:G70)</f>
        <v>49</v>
      </c>
      <c r="H71" s="24">
        <f>SUM(H69:H70)</f>
        <v>6</v>
      </c>
      <c r="I71" s="24">
        <f t="shared" si="74"/>
        <v>55</v>
      </c>
      <c r="J71" s="24">
        <f>SUM(J69:J70)</f>
        <v>10</v>
      </c>
      <c r="K71" s="24">
        <f t="shared" ref="K71:L71" si="79">SUM(K69:K70)</f>
        <v>0</v>
      </c>
      <c r="L71" s="24">
        <f t="shared" si="79"/>
        <v>10</v>
      </c>
      <c r="M71" s="24">
        <f>SUM(M69:M70)</f>
        <v>85</v>
      </c>
      <c r="N71" s="24">
        <f>SUM(N69:N70)</f>
        <v>2</v>
      </c>
      <c r="O71" s="24">
        <f t="shared" si="76"/>
        <v>87</v>
      </c>
      <c r="P71" s="24">
        <f>SUM(P69:P70)</f>
        <v>215</v>
      </c>
      <c r="Q71" s="24">
        <f>SUM(Q69:Q70)</f>
        <v>4</v>
      </c>
      <c r="R71" s="24">
        <f t="shared" si="77"/>
        <v>219</v>
      </c>
      <c r="S71" s="24">
        <f>SUM(S69:S70)</f>
        <v>415</v>
      </c>
      <c r="T71" s="24">
        <f t="shared" ref="T71" si="80">SUM(T69:T70)</f>
        <v>15</v>
      </c>
      <c r="U71" s="24">
        <f t="shared" si="78"/>
        <v>430</v>
      </c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24.95" customHeight="1" x14ac:dyDescent="0.2">
      <c r="A72" s="40"/>
      <c r="B72" s="41" t="s">
        <v>9</v>
      </c>
      <c r="C72" s="21" t="s">
        <v>7</v>
      </c>
      <c r="D72" s="23">
        <f>SUM('[1]وزارة الصحة'!E67)</f>
        <v>200</v>
      </c>
      <c r="E72" s="23">
        <f>SUM('[1]قطاع خاص بالامارات الشمالية'!E67)</f>
        <v>140</v>
      </c>
      <c r="F72" s="24">
        <f t="shared" si="73"/>
        <v>340</v>
      </c>
      <c r="G72" s="23">
        <f>SUM('[1]وزارة الصحة'!F67)</f>
        <v>3</v>
      </c>
      <c r="H72" s="23">
        <f>SUM('[1]قطاع خاص بالامارات الشمالية'!F67)</f>
        <v>61</v>
      </c>
      <c r="I72" s="24">
        <f t="shared" si="74"/>
        <v>64</v>
      </c>
      <c r="J72" s="23">
        <f>SUM('[1]وزارة الصحة'!G67)</f>
        <v>0</v>
      </c>
      <c r="K72" s="23">
        <f>SUM('[1]قطاع خاص بالامارات الشمالية'!G67)</f>
        <v>126</v>
      </c>
      <c r="L72" s="24">
        <f t="shared" si="75"/>
        <v>126</v>
      </c>
      <c r="M72" s="23">
        <f>SUM('[1]وزارة الصحة'!H67)</f>
        <v>69</v>
      </c>
      <c r="N72" s="23">
        <f>SUM('[1]قطاع خاص بالامارات الشمالية'!H67)</f>
        <v>57</v>
      </c>
      <c r="O72" s="24">
        <f t="shared" si="76"/>
        <v>126</v>
      </c>
      <c r="P72" s="23">
        <f>SUM('[1]وزارة الصحة'!I67)</f>
        <v>130</v>
      </c>
      <c r="Q72" s="23">
        <f>SUM('[1]قطاع خاص بالامارات الشمالية'!I67)</f>
        <v>136</v>
      </c>
      <c r="R72" s="24">
        <f t="shared" si="77"/>
        <v>266</v>
      </c>
      <c r="S72" s="27">
        <f>SUM(D72+G72+J72+M72+P72)</f>
        <v>402</v>
      </c>
      <c r="T72" s="27">
        <f>SUM(E72+H72+K72+N72+Q72)</f>
        <v>520</v>
      </c>
      <c r="U72" s="24">
        <f>SUM(S72:T72)</f>
        <v>922</v>
      </c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24.95" customHeight="1" x14ac:dyDescent="0.2">
      <c r="A73" s="40"/>
      <c r="B73" s="41"/>
      <c r="C73" s="21" t="s">
        <v>8</v>
      </c>
      <c r="D73" s="23">
        <f>SUM('[1]وزارة الصحة'!E68)</f>
        <v>92</v>
      </c>
      <c r="E73" s="23">
        <f>SUM('[1]قطاع خاص بالامارات الشمالية'!E68)</f>
        <v>91</v>
      </c>
      <c r="F73" s="24">
        <f t="shared" si="73"/>
        <v>183</v>
      </c>
      <c r="G73" s="23">
        <f>SUM('[1]وزارة الصحة'!F68)</f>
        <v>7</v>
      </c>
      <c r="H73" s="23">
        <f>SUM('[1]قطاع خاص بالامارات الشمالية'!F68)</f>
        <v>54</v>
      </c>
      <c r="I73" s="24">
        <f t="shared" si="74"/>
        <v>61</v>
      </c>
      <c r="J73" s="23">
        <f>SUM('[1]وزارة الصحة'!G68)</f>
        <v>1</v>
      </c>
      <c r="K73" s="23">
        <f>SUM('[1]قطاع خاص بالامارات الشمالية'!G68)</f>
        <v>63</v>
      </c>
      <c r="L73" s="24">
        <f t="shared" si="75"/>
        <v>64</v>
      </c>
      <c r="M73" s="23">
        <f>SUM('[1]وزارة الصحة'!H68)</f>
        <v>478</v>
      </c>
      <c r="N73" s="23">
        <f>SUM('[1]قطاع خاص بالامارات الشمالية'!H68)</f>
        <v>305</v>
      </c>
      <c r="O73" s="24">
        <f t="shared" si="76"/>
        <v>783</v>
      </c>
      <c r="P73" s="23">
        <f>SUM('[1]وزارة الصحة'!I68)</f>
        <v>193</v>
      </c>
      <c r="Q73" s="23">
        <f>SUM('[1]قطاع خاص بالامارات الشمالية'!I68)</f>
        <v>139</v>
      </c>
      <c r="R73" s="24">
        <f t="shared" si="77"/>
        <v>332</v>
      </c>
      <c r="S73" s="27">
        <f>SUM(D73+G73+J73+M73+P73)</f>
        <v>771</v>
      </c>
      <c r="T73" s="27">
        <f>SUM(E73+H73+K73+N73+Q73)</f>
        <v>652</v>
      </c>
      <c r="U73" s="24">
        <f t="shared" ref="U73:U74" si="81">SUM(S73:T73)</f>
        <v>1423</v>
      </c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24.95" customHeight="1" x14ac:dyDescent="0.2">
      <c r="A74" s="40"/>
      <c r="B74" s="41"/>
      <c r="C74" s="22" t="s">
        <v>4</v>
      </c>
      <c r="D74" s="24">
        <f>SUM(D72:D73)</f>
        <v>292</v>
      </c>
      <c r="E74" s="24">
        <f>SUM(E72:E73)</f>
        <v>231</v>
      </c>
      <c r="F74" s="24">
        <f t="shared" si="73"/>
        <v>523</v>
      </c>
      <c r="G74" s="24">
        <f>SUM(G72:G73)</f>
        <v>10</v>
      </c>
      <c r="H74" s="24">
        <f>SUM(H72:H73)</f>
        <v>115</v>
      </c>
      <c r="I74" s="24">
        <f t="shared" si="74"/>
        <v>125</v>
      </c>
      <c r="J74" s="24">
        <f>SUM(J72:J73)</f>
        <v>1</v>
      </c>
      <c r="K74" s="24">
        <f t="shared" ref="K74:L74" si="82">SUM(K72:K73)</f>
        <v>189</v>
      </c>
      <c r="L74" s="24">
        <f t="shared" si="82"/>
        <v>190</v>
      </c>
      <c r="M74" s="24">
        <f>SUM(M72:M73)</f>
        <v>547</v>
      </c>
      <c r="N74" s="24">
        <f>SUM(N72:N73)</f>
        <v>362</v>
      </c>
      <c r="O74" s="24">
        <f t="shared" si="76"/>
        <v>909</v>
      </c>
      <c r="P74" s="24">
        <f>SUM(P72:P73)</f>
        <v>323</v>
      </c>
      <c r="Q74" s="24">
        <f>SUM(Q72:Q73)</f>
        <v>275</v>
      </c>
      <c r="R74" s="24">
        <f t="shared" si="77"/>
        <v>598</v>
      </c>
      <c r="S74" s="29">
        <f>SUM(S72:S73)</f>
        <v>1173</v>
      </c>
      <c r="T74" s="29">
        <f>SUM(T72:T73)</f>
        <v>1172</v>
      </c>
      <c r="U74" s="24">
        <f t="shared" si="81"/>
        <v>2345</v>
      </c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24.95" customHeight="1" x14ac:dyDescent="0.2">
      <c r="A75" s="40"/>
      <c r="B75" s="41" t="s">
        <v>4</v>
      </c>
      <c r="C75" s="21" t="s">
        <v>7</v>
      </c>
      <c r="D75" s="23">
        <f>SUM(D69+D72)</f>
        <v>203</v>
      </c>
      <c r="E75" s="23">
        <f>SUM(E69+E72)</f>
        <v>141</v>
      </c>
      <c r="F75" s="24">
        <f t="shared" si="73"/>
        <v>344</v>
      </c>
      <c r="G75" s="23">
        <f>SUM(G69+G72)</f>
        <v>12</v>
      </c>
      <c r="H75" s="23">
        <f>SUM(H69+H72)</f>
        <v>64</v>
      </c>
      <c r="I75" s="24">
        <f t="shared" si="74"/>
        <v>76</v>
      </c>
      <c r="J75" s="23">
        <f>SUM(J69+J72)</f>
        <v>0</v>
      </c>
      <c r="K75" s="23">
        <f>SUM(K69+K72)</f>
        <v>126</v>
      </c>
      <c r="L75" s="29">
        <f>SUM(J75:K75)</f>
        <v>126</v>
      </c>
      <c r="M75" s="23">
        <f>SUM(M69+M72)</f>
        <v>69</v>
      </c>
      <c r="N75" s="23">
        <f>SUM(N69+N72)</f>
        <v>57</v>
      </c>
      <c r="O75" s="24">
        <f t="shared" si="76"/>
        <v>126</v>
      </c>
      <c r="P75" s="23">
        <f>SUM(P69+P72)</f>
        <v>134</v>
      </c>
      <c r="Q75" s="23">
        <f>SUM(Q69+Q72)</f>
        <v>136</v>
      </c>
      <c r="R75" s="24">
        <f t="shared" si="77"/>
        <v>270</v>
      </c>
      <c r="S75" s="28">
        <f>SUM(S69+S72)</f>
        <v>418</v>
      </c>
      <c r="T75" s="28">
        <f>SUM(T69+T72)</f>
        <v>524</v>
      </c>
      <c r="U75" s="24">
        <f>SUM(S75:T75)</f>
        <v>942</v>
      </c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24.95" customHeight="1" x14ac:dyDescent="0.2">
      <c r="A76" s="40"/>
      <c r="B76" s="41"/>
      <c r="C76" s="21" t="s">
        <v>8</v>
      </c>
      <c r="D76" s="23">
        <f>SUM(D70+D73)</f>
        <v>145</v>
      </c>
      <c r="E76" s="23">
        <f>SUM(E70+E73)</f>
        <v>93</v>
      </c>
      <c r="F76" s="24">
        <f t="shared" si="73"/>
        <v>238</v>
      </c>
      <c r="G76" s="23">
        <f>SUM(G70+G73)</f>
        <v>47</v>
      </c>
      <c r="H76" s="23">
        <f>SUM(H70+H73)</f>
        <v>57</v>
      </c>
      <c r="I76" s="24">
        <f t="shared" si="74"/>
        <v>104</v>
      </c>
      <c r="J76" s="23">
        <f>SUM(J70+J73)</f>
        <v>11</v>
      </c>
      <c r="K76" s="23">
        <f>SUM(K70+K73)</f>
        <v>63</v>
      </c>
      <c r="L76" s="29">
        <f t="shared" ref="L76:L77" si="83">SUM(J76:K76)</f>
        <v>74</v>
      </c>
      <c r="M76" s="23">
        <f>SUM(M70+M73)</f>
        <v>563</v>
      </c>
      <c r="N76" s="23">
        <f>SUM(N70+N73)</f>
        <v>307</v>
      </c>
      <c r="O76" s="24">
        <f t="shared" si="76"/>
        <v>870</v>
      </c>
      <c r="P76" s="23">
        <f>SUM(P70+P73)</f>
        <v>404</v>
      </c>
      <c r="Q76" s="23">
        <f>SUM(Q70+Q73)</f>
        <v>143</v>
      </c>
      <c r="R76" s="24">
        <f t="shared" si="77"/>
        <v>547</v>
      </c>
      <c r="S76" s="28">
        <f>SUM(S70+S73)</f>
        <v>1170</v>
      </c>
      <c r="T76" s="28">
        <f>SUM(T70+T73)</f>
        <v>663</v>
      </c>
      <c r="U76" s="24">
        <f t="shared" ref="U76:U77" si="84">SUM(S76:T76)</f>
        <v>1833</v>
      </c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:34" ht="24.95" customHeight="1" x14ac:dyDescent="0.2">
      <c r="A77" s="40"/>
      <c r="B77" s="41"/>
      <c r="C77" s="22" t="s">
        <v>4</v>
      </c>
      <c r="D77" s="24">
        <f>SUM(D75:D76)</f>
        <v>348</v>
      </c>
      <c r="E77" s="24">
        <f>SUM(E75:E76)</f>
        <v>234</v>
      </c>
      <c r="F77" s="24">
        <f t="shared" si="73"/>
        <v>582</v>
      </c>
      <c r="G77" s="24">
        <f>SUM(G75:G76)</f>
        <v>59</v>
      </c>
      <c r="H77" s="24">
        <f t="shared" ref="H77:I77" si="85">SUM(H75:H76)</f>
        <v>121</v>
      </c>
      <c r="I77" s="24">
        <f t="shared" si="85"/>
        <v>180</v>
      </c>
      <c r="J77" s="24">
        <f>SUM(J75:J76)</f>
        <v>11</v>
      </c>
      <c r="K77" s="24">
        <f t="shared" ref="K77" si="86">SUM(K75:K76)</f>
        <v>189</v>
      </c>
      <c r="L77" s="29">
        <f t="shared" si="83"/>
        <v>200</v>
      </c>
      <c r="M77" s="24">
        <f>SUM(M75:M76)</f>
        <v>632</v>
      </c>
      <c r="N77" s="24">
        <f t="shared" ref="N77:O77" si="87">SUM(N75:N76)</f>
        <v>364</v>
      </c>
      <c r="O77" s="24">
        <f t="shared" si="87"/>
        <v>996</v>
      </c>
      <c r="P77" s="24">
        <f>SUM(P75:P76)</f>
        <v>538</v>
      </c>
      <c r="Q77" s="24">
        <f>SUM(Q75:Q76)</f>
        <v>279</v>
      </c>
      <c r="R77" s="24">
        <f t="shared" si="77"/>
        <v>817</v>
      </c>
      <c r="S77" s="29">
        <f>SUM(S75:S76)</f>
        <v>1588</v>
      </c>
      <c r="T77" s="29">
        <f t="shared" ref="T77" si="88">SUM(T75:T76)</f>
        <v>1187</v>
      </c>
      <c r="U77" s="24">
        <f t="shared" si="84"/>
        <v>2775</v>
      </c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:34" ht="24.95" customHeight="1" x14ac:dyDescent="0.2">
      <c r="A78" s="44" t="s">
        <v>4</v>
      </c>
      <c r="B78" s="41" t="s">
        <v>6</v>
      </c>
      <c r="C78" s="21" t="s">
        <v>7</v>
      </c>
      <c r="D78" s="23">
        <f>SUM(D12+D21+D30+D39+D51+D60+D69)</f>
        <v>429</v>
      </c>
      <c r="E78" s="23">
        <f>SUM(E12+E21+E30+E39+E51+E60+E69)</f>
        <v>183</v>
      </c>
      <c r="F78" s="24">
        <f>SUM(D78:E78)</f>
        <v>612</v>
      </c>
      <c r="G78" s="23">
        <f>SUM(G12+G21+G30+G39+G51+G60+G69)</f>
        <v>71</v>
      </c>
      <c r="H78" s="23">
        <f>SUM(H12+H21+H30+H39+H51+H60+H69)</f>
        <v>37</v>
      </c>
      <c r="I78" s="24">
        <f t="shared" ref="I78:U79" si="89">SUM(I12+I21+I30+I39+I51+I60+I69)</f>
        <v>108</v>
      </c>
      <c r="J78" s="23">
        <f t="shared" si="89"/>
        <v>8</v>
      </c>
      <c r="K78" s="23">
        <f t="shared" si="89"/>
        <v>4</v>
      </c>
      <c r="L78" s="24">
        <f t="shared" si="89"/>
        <v>12</v>
      </c>
      <c r="M78" s="23">
        <f t="shared" si="89"/>
        <v>10</v>
      </c>
      <c r="N78" s="23">
        <f t="shared" si="89"/>
        <v>6</v>
      </c>
      <c r="O78" s="24">
        <f t="shared" si="89"/>
        <v>16</v>
      </c>
      <c r="P78" s="23">
        <f t="shared" si="89"/>
        <v>108</v>
      </c>
      <c r="Q78" s="23">
        <f t="shared" si="89"/>
        <v>26</v>
      </c>
      <c r="R78" s="24">
        <f t="shared" si="89"/>
        <v>134</v>
      </c>
      <c r="S78" s="23">
        <f t="shared" si="89"/>
        <v>626</v>
      </c>
      <c r="T78" s="23">
        <f t="shared" si="89"/>
        <v>256</v>
      </c>
      <c r="U78" s="24">
        <f t="shared" si="89"/>
        <v>882</v>
      </c>
      <c r="V78" s="12"/>
      <c r="W78" s="13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:34" ht="24.95" customHeight="1" x14ac:dyDescent="0.2">
      <c r="A79" s="44"/>
      <c r="B79" s="41"/>
      <c r="C79" s="21" t="s">
        <v>8</v>
      </c>
      <c r="D79" s="23">
        <f>SUM(D13+D22+D31+D40+D52+D61+D70)</f>
        <v>1361</v>
      </c>
      <c r="E79" s="23">
        <f>SUM(E13+E22+E31+E40+E52+E61+E70)</f>
        <v>156</v>
      </c>
      <c r="F79" s="24">
        <f>SUM(D79:E79)</f>
        <v>1517</v>
      </c>
      <c r="G79" s="23">
        <f>SUM(G13+G22+G31+G40+G52+G61+G70)</f>
        <v>389</v>
      </c>
      <c r="H79" s="23">
        <f>SUM(H13+H22+H31+H40+H52+H61+H70)</f>
        <v>50</v>
      </c>
      <c r="I79" s="24">
        <f t="shared" si="89"/>
        <v>439</v>
      </c>
      <c r="J79" s="23">
        <f t="shared" si="89"/>
        <v>326</v>
      </c>
      <c r="K79" s="23">
        <f t="shared" si="89"/>
        <v>21</v>
      </c>
      <c r="L79" s="24">
        <f t="shared" si="89"/>
        <v>347</v>
      </c>
      <c r="M79" s="23">
        <f t="shared" si="89"/>
        <v>600</v>
      </c>
      <c r="N79" s="23">
        <f t="shared" si="89"/>
        <v>49</v>
      </c>
      <c r="O79" s="24">
        <f t="shared" si="89"/>
        <v>649</v>
      </c>
      <c r="P79" s="23">
        <f t="shared" si="89"/>
        <v>1509</v>
      </c>
      <c r="Q79" s="23">
        <f t="shared" si="89"/>
        <v>87</v>
      </c>
      <c r="R79" s="24">
        <f t="shared" si="89"/>
        <v>1596</v>
      </c>
      <c r="S79" s="23">
        <f t="shared" si="89"/>
        <v>4185</v>
      </c>
      <c r="T79" s="23">
        <f>SUM(T13+T22+T31+T40+T52+T61+T70)</f>
        <v>363</v>
      </c>
      <c r="U79" s="24">
        <f t="shared" si="89"/>
        <v>4548</v>
      </c>
      <c r="V79" s="12"/>
      <c r="W79" s="13"/>
      <c r="X79" s="12"/>
      <c r="Y79" s="13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:34" ht="24.95" customHeight="1" x14ac:dyDescent="0.2">
      <c r="A80" s="44"/>
      <c r="B80" s="41"/>
      <c r="C80" s="22" t="s">
        <v>4</v>
      </c>
      <c r="D80" s="24">
        <f>SUM(D78:D79)</f>
        <v>1790</v>
      </c>
      <c r="E80" s="24">
        <f>SUM(E78:E79)</f>
        <v>339</v>
      </c>
      <c r="F80" s="24">
        <f>SUM(F78:F79)</f>
        <v>2129</v>
      </c>
      <c r="G80" s="24">
        <f t="shared" ref="G80:U82" si="90">SUM(G14+G23+G32+G41+G53+G62+G71)</f>
        <v>460</v>
      </c>
      <c r="H80" s="24">
        <f>SUM(H78:H79)</f>
        <v>87</v>
      </c>
      <c r="I80" s="24">
        <f t="shared" si="90"/>
        <v>547</v>
      </c>
      <c r="J80" s="24">
        <f t="shared" si="90"/>
        <v>334</v>
      </c>
      <c r="K80" s="24">
        <f t="shared" si="90"/>
        <v>25</v>
      </c>
      <c r="L80" s="24">
        <f t="shared" si="90"/>
        <v>359</v>
      </c>
      <c r="M80" s="24">
        <f t="shared" si="90"/>
        <v>610</v>
      </c>
      <c r="N80" s="24">
        <f t="shared" si="90"/>
        <v>55</v>
      </c>
      <c r="O80" s="24">
        <f t="shared" si="90"/>
        <v>665</v>
      </c>
      <c r="P80" s="24">
        <f t="shared" si="90"/>
        <v>1617</v>
      </c>
      <c r="Q80" s="24">
        <f t="shared" si="90"/>
        <v>113</v>
      </c>
      <c r="R80" s="24">
        <f t="shared" si="90"/>
        <v>1730</v>
      </c>
      <c r="S80" s="24">
        <f t="shared" si="90"/>
        <v>4811</v>
      </c>
      <c r="T80" s="24">
        <f t="shared" si="90"/>
        <v>619</v>
      </c>
      <c r="U80" s="24">
        <f t="shared" si="90"/>
        <v>5430</v>
      </c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:34" ht="24.95" customHeight="1" x14ac:dyDescent="0.2">
      <c r="A81" s="44"/>
      <c r="B81" s="41" t="s">
        <v>9</v>
      </c>
      <c r="C81" s="21" t="s">
        <v>7</v>
      </c>
      <c r="D81" s="27">
        <f>SUM(D15+D24+D33+D42+D54+D63+D72)</f>
        <v>4214</v>
      </c>
      <c r="E81" s="27">
        <f>SUM(E15+E24+E33+E42+E54+E63+E72)</f>
        <v>9459</v>
      </c>
      <c r="F81" s="29">
        <f>SUM(D81:E81)</f>
        <v>13673</v>
      </c>
      <c r="G81" s="27">
        <f>SUM(G15+G24+G33+G42+G54+G63+G72)</f>
        <v>189</v>
      </c>
      <c r="H81" s="27">
        <f>SUM(H15+H24+H33+H42+H54+H63+H72)</f>
        <v>2690</v>
      </c>
      <c r="I81" s="29">
        <f t="shared" si="90"/>
        <v>2879</v>
      </c>
      <c r="J81" s="28">
        <f t="shared" si="90"/>
        <v>790</v>
      </c>
      <c r="K81" s="28">
        <f t="shared" si="90"/>
        <v>3337</v>
      </c>
      <c r="L81" s="29">
        <f t="shared" si="90"/>
        <v>4127</v>
      </c>
      <c r="M81" s="27">
        <f t="shared" si="90"/>
        <v>3687</v>
      </c>
      <c r="N81" s="27">
        <f t="shared" si="90"/>
        <v>6716</v>
      </c>
      <c r="O81" s="29">
        <f t="shared" si="90"/>
        <v>10403</v>
      </c>
      <c r="P81" s="27">
        <f t="shared" si="90"/>
        <v>4150</v>
      </c>
      <c r="Q81" s="27">
        <f t="shared" si="90"/>
        <v>6076</v>
      </c>
      <c r="R81" s="29">
        <f t="shared" si="90"/>
        <v>10226</v>
      </c>
      <c r="S81" s="27">
        <f t="shared" si="90"/>
        <v>13030</v>
      </c>
      <c r="T81" s="27">
        <f t="shared" si="90"/>
        <v>28278</v>
      </c>
      <c r="U81" s="29">
        <f t="shared" si="90"/>
        <v>41308</v>
      </c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:34" ht="24.95" customHeight="1" x14ac:dyDescent="0.2">
      <c r="A82" s="44"/>
      <c r="B82" s="41"/>
      <c r="C82" s="21" t="s">
        <v>8</v>
      </c>
      <c r="D82" s="27">
        <f>SUM(D16+D25+D34+D43+D55+D64+D73)</f>
        <v>2420</v>
      </c>
      <c r="E82" s="27">
        <f>SUM(E16+E25+E34+E43+E55+E64+E73)</f>
        <v>6123</v>
      </c>
      <c r="F82" s="29">
        <f>SUM(D82:E82)</f>
        <v>8543</v>
      </c>
      <c r="G82" s="27">
        <f>SUM(G16+G25+G34+G43+G55+G64+G73)</f>
        <v>196</v>
      </c>
      <c r="H82" s="27">
        <f>SUM(H16+H25+H34+H43+H55+H64+H73)</f>
        <v>2651</v>
      </c>
      <c r="I82" s="29">
        <f t="shared" si="90"/>
        <v>2847</v>
      </c>
      <c r="J82" s="28">
        <f t="shared" si="90"/>
        <v>681</v>
      </c>
      <c r="K82" s="28">
        <f>SUM(K16+K25+K34+K43+K55+K64+K73)</f>
        <v>3302</v>
      </c>
      <c r="L82" s="29">
        <f t="shared" si="90"/>
        <v>3983</v>
      </c>
      <c r="M82" s="27">
        <f t="shared" si="90"/>
        <v>15801</v>
      </c>
      <c r="N82" s="27">
        <f t="shared" si="90"/>
        <v>28289</v>
      </c>
      <c r="O82" s="29">
        <f t="shared" si="90"/>
        <v>44090</v>
      </c>
      <c r="P82" s="27">
        <f t="shared" si="90"/>
        <v>3926</v>
      </c>
      <c r="Q82" s="27">
        <f t="shared" si="90"/>
        <v>7994</v>
      </c>
      <c r="R82" s="29">
        <f t="shared" si="90"/>
        <v>11920</v>
      </c>
      <c r="S82" s="27">
        <f t="shared" si="90"/>
        <v>23024</v>
      </c>
      <c r="T82" s="27">
        <f t="shared" si="90"/>
        <v>48359</v>
      </c>
      <c r="U82" s="29">
        <f t="shared" si="90"/>
        <v>71383</v>
      </c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:34" ht="24.95" customHeight="1" x14ac:dyDescent="0.2">
      <c r="A83" s="44"/>
      <c r="B83" s="41"/>
      <c r="C83" s="22" t="s">
        <v>4</v>
      </c>
      <c r="D83" s="29">
        <f>SUM(D81:D82)</f>
        <v>6634</v>
      </c>
      <c r="E83" s="29">
        <f>SUM(E81:E82)</f>
        <v>15582</v>
      </c>
      <c r="F83" s="29">
        <f t="shared" ref="F83:U83" si="91">SUM(F17+F26+F35+F44+F56+F65+F74)</f>
        <v>22216</v>
      </c>
      <c r="G83" s="29">
        <f>SUM(G81:G82)</f>
        <v>385</v>
      </c>
      <c r="H83" s="29">
        <f t="shared" si="91"/>
        <v>5341</v>
      </c>
      <c r="I83" s="29">
        <f t="shared" si="91"/>
        <v>5726</v>
      </c>
      <c r="J83" s="29">
        <f t="shared" si="91"/>
        <v>1471</v>
      </c>
      <c r="K83" s="29">
        <f t="shared" si="91"/>
        <v>6639</v>
      </c>
      <c r="L83" s="29">
        <f>SUM(L17+L26+L35+L44+L56+L65+L74)</f>
        <v>8110</v>
      </c>
      <c r="M83" s="29">
        <f t="shared" si="91"/>
        <v>19488</v>
      </c>
      <c r="N83" s="29">
        <f t="shared" si="91"/>
        <v>35005</v>
      </c>
      <c r="O83" s="29">
        <f t="shared" si="91"/>
        <v>54493</v>
      </c>
      <c r="P83" s="29">
        <f t="shared" si="91"/>
        <v>8076</v>
      </c>
      <c r="Q83" s="29">
        <f t="shared" si="91"/>
        <v>14070</v>
      </c>
      <c r="R83" s="29">
        <f t="shared" si="91"/>
        <v>22146</v>
      </c>
      <c r="S83" s="29">
        <f t="shared" si="91"/>
        <v>36054</v>
      </c>
      <c r="T83" s="29">
        <f t="shared" si="91"/>
        <v>76637</v>
      </c>
      <c r="U83" s="29">
        <f t="shared" si="91"/>
        <v>112691</v>
      </c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:34" ht="24.95" customHeight="1" x14ac:dyDescent="0.2">
      <c r="A84" s="44"/>
      <c r="B84" s="43" t="s">
        <v>4</v>
      </c>
      <c r="C84" s="21" t="s">
        <v>7</v>
      </c>
      <c r="D84" s="29">
        <f>SUM(D78+D81)</f>
        <v>4643</v>
      </c>
      <c r="E84" s="29">
        <f>SUM(E78+E81)</f>
        <v>9642</v>
      </c>
      <c r="F84" s="29">
        <f>SUM(D84:E84)</f>
        <v>14285</v>
      </c>
      <c r="G84" s="29">
        <f>SUM(G78+G81)</f>
        <v>260</v>
      </c>
      <c r="H84" s="29">
        <f>SUM(H78+H81)</f>
        <v>2727</v>
      </c>
      <c r="I84" s="29">
        <f t="shared" ref="I84:U86" si="92">SUM(I78+I81)</f>
        <v>2987</v>
      </c>
      <c r="J84" s="29">
        <f t="shared" si="92"/>
        <v>798</v>
      </c>
      <c r="K84" s="29">
        <f t="shared" si="92"/>
        <v>3341</v>
      </c>
      <c r="L84" s="29">
        <f t="shared" si="92"/>
        <v>4139</v>
      </c>
      <c r="M84" s="29">
        <f t="shared" si="92"/>
        <v>3697</v>
      </c>
      <c r="N84" s="29">
        <f t="shared" si="92"/>
        <v>6722</v>
      </c>
      <c r="O84" s="29">
        <f t="shared" si="92"/>
        <v>10419</v>
      </c>
      <c r="P84" s="29">
        <f t="shared" si="92"/>
        <v>4258</v>
      </c>
      <c r="Q84" s="29">
        <f t="shared" si="92"/>
        <v>6102</v>
      </c>
      <c r="R84" s="29">
        <f t="shared" si="92"/>
        <v>10360</v>
      </c>
      <c r="S84" s="29">
        <f t="shared" si="92"/>
        <v>13656</v>
      </c>
      <c r="T84" s="29">
        <f>SUM(E84+H84+K84+N84+Q84)</f>
        <v>28534</v>
      </c>
      <c r="U84" s="29">
        <f t="shared" si="92"/>
        <v>42190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:34" ht="24.95" customHeight="1" x14ac:dyDescent="0.2">
      <c r="A85" s="44"/>
      <c r="B85" s="43"/>
      <c r="C85" s="21" t="s">
        <v>8</v>
      </c>
      <c r="D85" s="29">
        <f>SUM(D79+D82)</f>
        <v>3781</v>
      </c>
      <c r="E85" s="29">
        <f>SUM(E79+E82)</f>
        <v>6279</v>
      </c>
      <c r="F85" s="29">
        <f>SUM(D85:E85)</f>
        <v>10060</v>
      </c>
      <c r="G85" s="29">
        <f>SUM(G79+G82)</f>
        <v>585</v>
      </c>
      <c r="H85" s="29">
        <f>SUM(H79+H82)</f>
        <v>2701</v>
      </c>
      <c r="I85" s="29">
        <f t="shared" si="92"/>
        <v>3286</v>
      </c>
      <c r="J85" s="29">
        <f t="shared" si="92"/>
        <v>1007</v>
      </c>
      <c r="K85" s="29">
        <f t="shared" si="92"/>
        <v>3323</v>
      </c>
      <c r="L85" s="29">
        <f t="shared" si="92"/>
        <v>4330</v>
      </c>
      <c r="M85" s="29">
        <f t="shared" si="92"/>
        <v>16401</v>
      </c>
      <c r="N85" s="29">
        <f t="shared" si="92"/>
        <v>28338</v>
      </c>
      <c r="O85" s="29">
        <f t="shared" si="92"/>
        <v>44739</v>
      </c>
      <c r="P85" s="29">
        <f t="shared" si="92"/>
        <v>5435</v>
      </c>
      <c r="Q85" s="29">
        <f t="shared" si="92"/>
        <v>8081</v>
      </c>
      <c r="R85" s="29">
        <f t="shared" si="92"/>
        <v>13516</v>
      </c>
      <c r="S85" s="29">
        <f t="shared" si="92"/>
        <v>27209</v>
      </c>
      <c r="T85" s="29">
        <f>SUM(E85+H85+K85+N85+Q85)</f>
        <v>48722</v>
      </c>
      <c r="U85" s="29">
        <f t="shared" si="92"/>
        <v>75931</v>
      </c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34" ht="24.95" customHeight="1" x14ac:dyDescent="0.2">
      <c r="A86" s="44"/>
      <c r="B86" s="43"/>
      <c r="C86" s="22" t="s">
        <v>4</v>
      </c>
      <c r="D86" s="29">
        <f>SUM(D84:D85)</f>
        <v>8424</v>
      </c>
      <c r="E86" s="29">
        <f>SUM(E84:E85)</f>
        <v>15921</v>
      </c>
      <c r="F86" s="29">
        <f>SUM(F84:F85)</f>
        <v>24345</v>
      </c>
      <c r="G86" s="29">
        <f>SUM(G84:G85)</f>
        <v>845</v>
      </c>
      <c r="H86" s="29">
        <f>SUM(H84:H85)</f>
        <v>5428</v>
      </c>
      <c r="I86" s="29">
        <f t="shared" si="92"/>
        <v>6273</v>
      </c>
      <c r="J86" s="29">
        <f t="shared" si="92"/>
        <v>1805</v>
      </c>
      <c r="K86" s="29">
        <f t="shared" si="92"/>
        <v>6664</v>
      </c>
      <c r="L86" s="29">
        <f t="shared" si="92"/>
        <v>8469</v>
      </c>
      <c r="M86" s="29">
        <f t="shared" si="92"/>
        <v>20098</v>
      </c>
      <c r="N86" s="29">
        <f t="shared" si="92"/>
        <v>35060</v>
      </c>
      <c r="O86" s="29">
        <f t="shared" si="92"/>
        <v>55158</v>
      </c>
      <c r="P86" s="29">
        <f t="shared" si="92"/>
        <v>9693</v>
      </c>
      <c r="Q86" s="29">
        <f t="shared" si="92"/>
        <v>14183</v>
      </c>
      <c r="R86" s="29">
        <f t="shared" si="92"/>
        <v>23876</v>
      </c>
      <c r="S86" s="29">
        <f t="shared" si="92"/>
        <v>40865</v>
      </c>
      <c r="T86" s="29">
        <f>SUM(E86+H86+K86+N86+Q86)</f>
        <v>77256</v>
      </c>
      <c r="U86" s="29">
        <f t="shared" si="92"/>
        <v>118121</v>
      </c>
      <c r="V86" s="12"/>
      <c r="W86" s="12"/>
      <c r="X86" s="13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:34" ht="15" x14ac:dyDescent="0.25">
      <c r="A87" s="19"/>
      <c r="B87" s="19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</row>
    <row r="89" spans="1:34" x14ac:dyDescent="0.2">
      <c r="J89" s="11">
        <f>SUM(J80:K80)</f>
        <v>359</v>
      </c>
    </row>
    <row r="91" spans="1:34" x14ac:dyDescent="0.2">
      <c r="L91" s="11">
        <f>SUM(J81:K82)</f>
        <v>8110</v>
      </c>
    </row>
    <row r="92" spans="1:34" ht="20.25" customHeight="1" x14ac:dyDescent="0.2">
      <c r="J92"/>
      <c r="K92"/>
      <c r="L92"/>
    </row>
  </sheetData>
  <mergeCells count="77">
    <mergeCell ref="A9:U9"/>
    <mergeCell ref="A10:A11"/>
    <mergeCell ref="B10:B11"/>
    <mergeCell ref="C10:C11"/>
    <mergeCell ref="D10:F10"/>
    <mergeCell ref="G10:I10"/>
    <mergeCell ref="J10:L10"/>
    <mergeCell ref="M10:O10"/>
    <mergeCell ref="P10:R10"/>
    <mergeCell ref="S10:U10"/>
    <mergeCell ref="W10:AH10"/>
    <mergeCell ref="W11:AH11"/>
    <mergeCell ref="A12:A20"/>
    <mergeCell ref="B12:B14"/>
    <mergeCell ref="B15:B17"/>
    <mergeCell ref="B18:B20"/>
    <mergeCell ref="W18:Y18"/>
    <mergeCell ref="W19:AA19"/>
    <mergeCell ref="W20:AA20"/>
    <mergeCell ref="A21:A29"/>
    <mergeCell ref="B21:B23"/>
    <mergeCell ref="W22:Y22"/>
    <mergeCell ref="W23:AA23"/>
    <mergeCell ref="B24:B26"/>
    <mergeCell ref="W24:AC24"/>
    <mergeCell ref="W26:Y26"/>
    <mergeCell ref="B27:B29"/>
    <mergeCell ref="W27:AC27"/>
    <mergeCell ref="W28:AA28"/>
    <mergeCell ref="A30:A38"/>
    <mergeCell ref="B30:B32"/>
    <mergeCell ref="W30:Y30"/>
    <mergeCell ref="W31:AE32"/>
    <mergeCell ref="B33:B35"/>
    <mergeCell ref="W33:AD33"/>
    <mergeCell ref="W35:Y35"/>
    <mergeCell ref="B36:B38"/>
    <mergeCell ref="W36:AC36"/>
    <mergeCell ref="W37:AC37"/>
    <mergeCell ref="A39:A47"/>
    <mergeCell ref="B39:B41"/>
    <mergeCell ref="W39:Y39"/>
    <mergeCell ref="W40:AB40"/>
    <mergeCell ref="W41:AB41"/>
    <mergeCell ref="B42:B44"/>
    <mergeCell ref="W43:Z43"/>
    <mergeCell ref="W44:AC44"/>
    <mergeCell ref="B45:B47"/>
    <mergeCell ref="W45:AC45"/>
    <mergeCell ref="A78:A86"/>
    <mergeCell ref="B78:B80"/>
    <mergeCell ref="B81:B83"/>
    <mergeCell ref="B84:B86"/>
    <mergeCell ref="A51:A59"/>
    <mergeCell ref="B51:B53"/>
    <mergeCell ref="B54:B56"/>
    <mergeCell ref="B57:B59"/>
    <mergeCell ref="A60:A68"/>
    <mergeCell ref="B60:B62"/>
    <mergeCell ref="B63:B65"/>
    <mergeCell ref="B66:B68"/>
    <mergeCell ref="A8:U8"/>
    <mergeCell ref="A1:U7"/>
    <mergeCell ref="A69:A77"/>
    <mergeCell ref="B69:B71"/>
    <mergeCell ref="B72:B74"/>
    <mergeCell ref="B75:B77"/>
    <mergeCell ref="A48:U48"/>
    <mergeCell ref="A49:A50"/>
    <mergeCell ref="B49:B50"/>
    <mergeCell ref="C49:C50"/>
    <mergeCell ref="D49:F49"/>
    <mergeCell ref="G49:I49"/>
    <mergeCell ref="J49:L49"/>
    <mergeCell ref="M49:O49"/>
    <mergeCell ref="P49:R49"/>
    <mergeCell ref="S49:U49"/>
  </mergeCells>
  <printOptions horizontalCentered="1"/>
  <pageMargins left="0" right="0" top="0" bottom="0" header="0" footer="0"/>
  <pageSetup scale="44" fitToHeight="0" orientation="landscape" r:id="rId1"/>
  <headerFooter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TWUZXU4UYYY7-944396957-36874</_dlc_DocId>
    <_dlc_DocIdUrl xmlns="a5cd8edf-193d-454e-be79-0a753d5be6e1">
      <Url>http://localhost/_layouts/15/DocIdRedir.aspx?ID=TWUZXU4UYYY7-944396957-36874</Url>
      <Description>TWUZXU4UYYY7-944396957-36874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6958AA1-C05A-46FF-8566-8E4F3E31430B}"/>
</file>

<file path=customXml/itemProps2.xml><?xml version="1.0" encoding="utf-8"?>
<ds:datastoreItem xmlns:ds="http://schemas.openxmlformats.org/officeDocument/2006/customXml" ds:itemID="{591D3514-103F-459E-8A05-2333A247E361}"/>
</file>

<file path=customXml/itemProps3.xml><?xml version="1.0" encoding="utf-8"?>
<ds:datastoreItem xmlns:ds="http://schemas.openxmlformats.org/officeDocument/2006/customXml" ds:itemID="{124C7777-62F9-4A54-A4DC-77EB582D9D40}"/>
</file>

<file path=customXml/itemProps4.xml><?xml version="1.0" encoding="utf-8"?>
<ds:datastoreItem xmlns:ds="http://schemas.openxmlformats.org/officeDocument/2006/customXml" ds:itemID="{2DF74755-CF1E-4057-841A-35C3F1745C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القوى العاملة حسب الامارة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Issa</dc:creator>
  <cp:lastModifiedBy>Varunendra Verma</cp:lastModifiedBy>
  <cp:lastPrinted>2020-11-28T09:29:27Z</cp:lastPrinted>
  <dcterms:created xsi:type="dcterms:W3CDTF">2019-11-19T04:20:22Z</dcterms:created>
  <dcterms:modified xsi:type="dcterms:W3CDTF">2020-12-28T15:51:20Z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d7d7a7a9-5fcd-40ed-b363-1bf0c55e78a8</vt:lpwstr>
  </property>
</Properties>
</file>